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R_RS_DATA\Projects_Folder\RS - Transport &amp; Assets Team\Strategy\Flood &amp; Drainage\ARR2019\Rev 2.0\0.0125 Tamworth\Predeveloped Rates\"/>
    </mc:Choice>
  </mc:AlternateContent>
  <xr:revisionPtr revIDLastSave="0" documentId="13_ncr:1_{2128163E-0781-4010-BE0B-013FC9E22B47}" xr6:coauthVersionLast="47" xr6:coauthVersionMax="47" xr10:uidLastSave="{00000000-0000-0000-0000-000000000000}"/>
  <bookViews>
    <workbookView xWindow="-120" yWindow="-120" windowWidth="29040" windowHeight="15840" activeTab="1" xr2:uid="{FFF19E85-5882-4D97-A1F2-DC77405C3E33}"/>
  </bookViews>
  <sheets>
    <sheet name="Zones" sheetId="16" r:id="rId1"/>
    <sheet name="Calculator" sheetId="13" r:id="rId2"/>
    <sheet name="Summary" sheetId="15" state="hidden" r:id="rId3"/>
    <sheet name="PreDeveloped " sheetId="6" state="hidden" r:id="rId4"/>
    <sheet name="efficients" sheetId="7" state="hidden" r:id="rId5"/>
    <sheet name="Intensity" sheetId="8" state="hidden" r:id="rId6"/>
  </sheets>
  <calcPr calcId="191029" iterateCount="3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9" i="15" l="1"/>
  <c r="J1978" i="15"/>
  <c r="L1978" i="15" s="1"/>
  <c r="J1875" i="15"/>
  <c r="J1874" i="15"/>
  <c r="J1771" i="15"/>
  <c r="J1770" i="15"/>
  <c r="J1667" i="15"/>
  <c r="J1666" i="15"/>
  <c r="J1563" i="15"/>
  <c r="J1562" i="15"/>
  <c r="J1459" i="15"/>
  <c r="J1458" i="15"/>
  <c r="J1355" i="15"/>
  <c r="J1354" i="15"/>
  <c r="J1251" i="15"/>
  <c r="J1250" i="15"/>
  <c r="J1147" i="15"/>
  <c r="J1146" i="15"/>
  <c r="J1043" i="15"/>
  <c r="J1042" i="15"/>
  <c r="J939" i="15"/>
  <c r="J938" i="15"/>
  <c r="J835" i="15"/>
  <c r="J834" i="15"/>
  <c r="J731" i="15"/>
  <c r="J730" i="15"/>
  <c r="J627" i="15"/>
  <c r="J626" i="15"/>
  <c r="J523" i="15"/>
  <c r="J522" i="15"/>
  <c r="J419" i="15"/>
  <c r="J418" i="15"/>
  <c r="J315" i="15"/>
  <c r="J314" i="15"/>
  <c r="J211" i="15"/>
  <c r="J210" i="15"/>
  <c r="J107" i="15"/>
  <c r="J106" i="15"/>
  <c r="J3" i="15"/>
  <c r="J2" i="15"/>
  <c r="L1979" i="15"/>
  <c r="K1978" i="15"/>
  <c r="K1979" i="15" l="1"/>
  <c r="N1979" i="15"/>
  <c r="Q1978" i="15"/>
  <c r="P1978" i="15"/>
  <c r="O1978" i="15"/>
  <c r="N1978" i="15"/>
  <c r="M1978" i="15"/>
  <c r="Q1977" i="15"/>
  <c r="P1977" i="15"/>
  <c r="O1977" i="15"/>
  <c r="N1977" i="15"/>
  <c r="M1977" i="15"/>
  <c r="L1977" i="15"/>
  <c r="K1875" i="15"/>
  <c r="Q1875" i="15"/>
  <c r="Q1874" i="15"/>
  <c r="P1874" i="15"/>
  <c r="O1874" i="15"/>
  <c r="N1874" i="15"/>
  <c r="M1874" i="15"/>
  <c r="L1874" i="15"/>
  <c r="K1874" i="15"/>
  <c r="Q1873" i="15"/>
  <c r="P1873" i="15"/>
  <c r="O1873" i="15"/>
  <c r="N1873" i="15"/>
  <c r="M1873" i="15"/>
  <c r="L1873" i="15"/>
  <c r="K1771" i="15"/>
  <c r="L1771" i="15"/>
  <c r="Q1770" i="15"/>
  <c r="P1770" i="15"/>
  <c r="O1770" i="15"/>
  <c r="N1770" i="15"/>
  <c r="M1770" i="15"/>
  <c r="L1770" i="15"/>
  <c r="K1770" i="15"/>
  <c r="Q1769" i="15"/>
  <c r="P1769" i="15"/>
  <c r="O1769" i="15"/>
  <c r="N1769" i="15"/>
  <c r="M1769" i="15"/>
  <c r="L1769" i="15"/>
  <c r="K1667" i="15"/>
  <c r="Q1667" i="15"/>
  <c r="Q1666" i="15"/>
  <c r="P1666" i="15"/>
  <c r="O1666" i="15"/>
  <c r="N1666" i="15"/>
  <c r="M1666" i="15"/>
  <c r="L1666" i="15"/>
  <c r="K1666" i="15"/>
  <c r="Q1665" i="15"/>
  <c r="P1665" i="15"/>
  <c r="O1665" i="15"/>
  <c r="N1665" i="15"/>
  <c r="M1665" i="15"/>
  <c r="L1665" i="15"/>
  <c r="K1563" i="15"/>
  <c r="L1563" i="15"/>
  <c r="Q1562" i="15"/>
  <c r="P1562" i="15"/>
  <c r="O1562" i="15"/>
  <c r="N1562" i="15"/>
  <c r="M1562" i="15"/>
  <c r="L1562" i="15"/>
  <c r="K1562" i="15"/>
  <c r="Q1561" i="15"/>
  <c r="P1561" i="15"/>
  <c r="O1561" i="15"/>
  <c r="N1561" i="15"/>
  <c r="M1561" i="15"/>
  <c r="L1561" i="15"/>
  <c r="K1459" i="15"/>
  <c r="Q1459" i="15"/>
  <c r="K1458" i="15"/>
  <c r="Q1458" i="15"/>
  <c r="Q1457" i="15"/>
  <c r="P1457" i="15"/>
  <c r="O1457" i="15"/>
  <c r="N1457" i="15"/>
  <c r="M1457" i="15"/>
  <c r="L1457" i="15"/>
  <c r="Q1355" i="15"/>
  <c r="K1355" i="15"/>
  <c r="P1355" i="15"/>
  <c r="K1354" i="15"/>
  <c r="Q1354" i="15"/>
  <c r="Q1353" i="15"/>
  <c r="P1353" i="15"/>
  <c r="O1353" i="15"/>
  <c r="N1353" i="15"/>
  <c r="M1353" i="15"/>
  <c r="L1353" i="15"/>
  <c r="K1251" i="15"/>
  <c r="P1251" i="15"/>
  <c r="Q1250" i="15"/>
  <c r="P1250" i="15"/>
  <c r="O1250" i="15"/>
  <c r="N1250" i="15"/>
  <c r="M1250" i="15"/>
  <c r="L1250" i="15"/>
  <c r="K1250" i="15"/>
  <c r="Q1249" i="15"/>
  <c r="P1249" i="15"/>
  <c r="O1249" i="15"/>
  <c r="N1249" i="15"/>
  <c r="M1249" i="15"/>
  <c r="L1249" i="15"/>
  <c r="K1147" i="15"/>
  <c r="L1147" i="15"/>
  <c r="Q1146" i="15"/>
  <c r="P1146" i="15"/>
  <c r="O1146" i="15"/>
  <c r="N1146" i="15"/>
  <c r="M1146" i="15"/>
  <c r="L1146" i="15"/>
  <c r="K1146" i="15"/>
  <c r="Q1145" i="15"/>
  <c r="P1145" i="15"/>
  <c r="O1145" i="15"/>
  <c r="N1145" i="15"/>
  <c r="M1145" i="15"/>
  <c r="L1145" i="15"/>
  <c r="K1043" i="15"/>
  <c r="M1043" i="15"/>
  <c r="Q1042" i="15"/>
  <c r="P1042" i="15"/>
  <c r="O1042" i="15"/>
  <c r="N1042" i="15"/>
  <c r="M1042" i="15"/>
  <c r="L1042" i="15"/>
  <c r="K1042" i="15"/>
  <c r="Q1041" i="15"/>
  <c r="P1041" i="15"/>
  <c r="O1041" i="15"/>
  <c r="N1041" i="15"/>
  <c r="M1041" i="15"/>
  <c r="L1041" i="15"/>
  <c r="K939" i="15"/>
  <c r="L939" i="15"/>
  <c r="Q938" i="15"/>
  <c r="P938" i="15"/>
  <c r="O938" i="15"/>
  <c r="N938" i="15"/>
  <c r="M938" i="15"/>
  <c r="L938" i="15"/>
  <c r="K938" i="15"/>
  <c r="Q937" i="15"/>
  <c r="P937" i="15"/>
  <c r="O937" i="15"/>
  <c r="N937" i="15"/>
  <c r="M937" i="15"/>
  <c r="L937" i="15"/>
  <c r="K835" i="15"/>
  <c r="Q835" i="15"/>
  <c r="Q834" i="15"/>
  <c r="P834" i="15"/>
  <c r="O834" i="15"/>
  <c r="N834" i="15"/>
  <c r="M834" i="15"/>
  <c r="L834" i="15"/>
  <c r="K834" i="15"/>
  <c r="Q833" i="15"/>
  <c r="P833" i="15"/>
  <c r="O833" i="15"/>
  <c r="N833" i="15"/>
  <c r="M833" i="15"/>
  <c r="L833" i="15"/>
  <c r="K731" i="15"/>
  <c r="L731" i="15"/>
  <c r="Q730" i="15"/>
  <c r="P730" i="15"/>
  <c r="O730" i="15"/>
  <c r="N730" i="15"/>
  <c r="M730" i="15"/>
  <c r="L730" i="15"/>
  <c r="K730" i="15"/>
  <c r="Q729" i="15"/>
  <c r="P729" i="15"/>
  <c r="O729" i="15"/>
  <c r="N729" i="15"/>
  <c r="M729" i="15"/>
  <c r="L729" i="15"/>
  <c r="K627" i="15"/>
  <c r="N627" i="15"/>
  <c r="Q626" i="15"/>
  <c r="P626" i="15"/>
  <c r="O626" i="15"/>
  <c r="N626" i="15"/>
  <c r="M626" i="15"/>
  <c r="L626" i="15"/>
  <c r="K626" i="15"/>
  <c r="Q625" i="15"/>
  <c r="P625" i="15"/>
  <c r="O625" i="15"/>
  <c r="N625" i="15"/>
  <c r="M625" i="15"/>
  <c r="L625" i="15"/>
  <c r="K523" i="15"/>
  <c r="Q523" i="15"/>
  <c r="Q522" i="15"/>
  <c r="P522" i="15"/>
  <c r="O522" i="15"/>
  <c r="N522" i="15"/>
  <c r="M522" i="15"/>
  <c r="L522" i="15"/>
  <c r="K522" i="15"/>
  <c r="Q521" i="15"/>
  <c r="P521" i="15"/>
  <c r="O521" i="15"/>
  <c r="N521" i="15"/>
  <c r="M521" i="15"/>
  <c r="L521" i="15"/>
  <c r="K419" i="15"/>
  <c r="N419" i="15"/>
  <c r="Q418" i="15"/>
  <c r="P418" i="15"/>
  <c r="O418" i="15"/>
  <c r="N418" i="15"/>
  <c r="M418" i="15"/>
  <c r="L418" i="15"/>
  <c r="K418" i="15"/>
  <c r="Q417" i="15"/>
  <c r="P417" i="15"/>
  <c r="O417" i="15"/>
  <c r="N417" i="15"/>
  <c r="M417" i="15"/>
  <c r="L417" i="15"/>
  <c r="K315" i="15"/>
  <c r="Q315" i="15"/>
  <c r="Q314" i="15"/>
  <c r="P314" i="15"/>
  <c r="O314" i="15"/>
  <c r="N314" i="15"/>
  <c r="M314" i="15"/>
  <c r="L314" i="15"/>
  <c r="K314" i="15"/>
  <c r="Q313" i="15"/>
  <c r="P313" i="15"/>
  <c r="O313" i="15"/>
  <c r="N313" i="15"/>
  <c r="M313" i="15"/>
  <c r="L313" i="15"/>
  <c r="K211" i="15"/>
  <c r="P211" i="15"/>
  <c r="Q210" i="15"/>
  <c r="P210" i="15"/>
  <c r="O210" i="15"/>
  <c r="N210" i="15"/>
  <c r="M210" i="15"/>
  <c r="L210" i="15"/>
  <c r="K210" i="15"/>
  <c r="Q209" i="15"/>
  <c r="P209" i="15"/>
  <c r="O209" i="15"/>
  <c r="N209" i="15"/>
  <c r="M209" i="15"/>
  <c r="L209" i="15"/>
  <c r="K107" i="15"/>
  <c r="N107" i="15"/>
  <c r="P106" i="15"/>
  <c r="O106" i="15"/>
  <c r="N106" i="15"/>
  <c r="M106" i="15"/>
  <c r="L106" i="15"/>
  <c r="K106" i="15"/>
  <c r="Q106" i="15"/>
  <c r="Q105" i="15"/>
  <c r="P105" i="15"/>
  <c r="O105" i="15"/>
  <c r="N105" i="15"/>
  <c r="M105" i="15"/>
  <c r="L105" i="15"/>
  <c r="K3" i="15"/>
  <c r="K2" i="15"/>
  <c r="P3" i="15"/>
  <c r="P2" i="15"/>
  <c r="L1" i="15"/>
  <c r="Q1" i="15"/>
  <c r="P1" i="15"/>
  <c r="O1" i="15"/>
  <c r="N1" i="15"/>
  <c r="M1" i="15"/>
  <c r="Q524" i="15" l="1"/>
  <c r="L1772" i="15"/>
  <c r="M1044" i="15"/>
  <c r="L940" i="15"/>
  <c r="N1980" i="15"/>
  <c r="N420" i="15"/>
  <c r="Q1356" i="15"/>
  <c r="Q1876" i="15"/>
  <c r="L1564" i="15"/>
  <c r="Q1668" i="15"/>
  <c r="P4" i="15"/>
  <c r="L732" i="15"/>
  <c r="Q316" i="15"/>
  <c r="Q836" i="15"/>
  <c r="P1252" i="15"/>
  <c r="Q1460" i="15"/>
  <c r="P212" i="15"/>
  <c r="L1148" i="15"/>
  <c r="N628" i="15"/>
  <c r="N108" i="15"/>
  <c r="P1979" i="15"/>
  <c r="P1980" i="15" s="1"/>
  <c r="O1979" i="15"/>
  <c r="O1980" i="15" s="1"/>
  <c r="Q1979" i="15"/>
  <c r="Q1980" i="15" s="1"/>
  <c r="M1979" i="15"/>
  <c r="M1980" i="15" s="1"/>
  <c r="L1980" i="15"/>
  <c r="L1875" i="15"/>
  <c r="L1876" i="15" s="1"/>
  <c r="M1875" i="15"/>
  <c r="M1876" i="15" s="1"/>
  <c r="N1875" i="15"/>
  <c r="N1876" i="15" s="1"/>
  <c r="O1875" i="15"/>
  <c r="O1876" i="15" s="1"/>
  <c r="P1875" i="15"/>
  <c r="P1876" i="15" s="1"/>
  <c r="M1771" i="15"/>
  <c r="M1772" i="15" s="1"/>
  <c r="N1771" i="15"/>
  <c r="N1772" i="15" s="1"/>
  <c r="O1771" i="15"/>
  <c r="O1772" i="15" s="1"/>
  <c r="P1771" i="15"/>
  <c r="P1772" i="15" s="1"/>
  <c r="Q1771" i="15"/>
  <c r="Q1772" i="15" s="1"/>
  <c r="N1667" i="15"/>
  <c r="N1668" i="15" s="1"/>
  <c r="O1667" i="15"/>
  <c r="O1668" i="15" s="1"/>
  <c r="L1667" i="15"/>
  <c r="L1668" i="15" s="1"/>
  <c r="P1667" i="15"/>
  <c r="P1668" i="15" s="1"/>
  <c r="M1667" i="15"/>
  <c r="M1668" i="15" s="1"/>
  <c r="P1563" i="15"/>
  <c r="P1564" i="15" s="1"/>
  <c r="M1563" i="15"/>
  <c r="M1564" i="15" s="1"/>
  <c r="Q1563" i="15"/>
  <c r="Q1564" i="15" s="1"/>
  <c r="N1563" i="15"/>
  <c r="N1564" i="15" s="1"/>
  <c r="O1563" i="15"/>
  <c r="O1564" i="15" s="1"/>
  <c r="M1458" i="15"/>
  <c r="P1458" i="15"/>
  <c r="N1459" i="15"/>
  <c r="M1459" i="15"/>
  <c r="O1459" i="15"/>
  <c r="P1459" i="15"/>
  <c r="L1458" i="15"/>
  <c r="N1458" i="15"/>
  <c r="N1460" i="15" s="1"/>
  <c r="O1458" i="15"/>
  <c r="O1460" i="15" s="1"/>
  <c r="L1459" i="15"/>
  <c r="M1354" i="15"/>
  <c r="L1354" i="15"/>
  <c r="N1354" i="15"/>
  <c r="O1354" i="15"/>
  <c r="P1354" i="15"/>
  <c r="P1356" i="15" s="1"/>
  <c r="L1355" i="15"/>
  <c r="M1355" i="15"/>
  <c r="N1355" i="15"/>
  <c r="O1355" i="15"/>
  <c r="L1251" i="15"/>
  <c r="L1252" i="15" s="1"/>
  <c r="Q1251" i="15"/>
  <c r="Q1252" i="15" s="1"/>
  <c r="N1251" i="15"/>
  <c r="N1252" i="15" s="1"/>
  <c r="O1251" i="15"/>
  <c r="O1252" i="15" s="1"/>
  <c r="M1251" i="15"/>
  <c r="M1252" i="15" s="1"/>
  <c r="N1147" i="15"/>
  <c r="N1148" i="15" s="1"/>
  <c r="M1147" i="15"/>
  <c r="M1148" i="15" s="1"/>
  <c r="O1147" i="15"/>
  <c r="O1148" i="15" s="1"/>
  <c r="P1147" i="15"/>
  <c r="P1148" i="15" s="1"/>
  <c r="Q1147" i="15"/>
  <c r="Q1148" i="15" s="1"/>
  <c r="N1043" i="15"/>
  <c r="N1044" i="15" s="1"/>
  <c r="O1043" i="15"/>
  <c r="O1044" i="15" s="1"/>
  <c r="L1043" i="15"/>
  <c r="L1044" i="15" s="1"/>
  <c r="Q1043" i="15"/>
  <c r="Q1044" i="15" s="1"/>
  <c r="P1043" i="15"/>
  <c r="P1044" i="15" s="1"/>
  <c r="N939" i="15"/>
  <c r="N940" i="15" s="1"/>
  <c r="O939" i="15"/>
  <c r="O940" i="15" s="1"/>
  <c r="P939" i="15"/>
  <c r="P940" i="15" s="1"/>
  <c r="Q939" i="15"/>
  <c r="Q940" i="15" s="1"/>
  <c r="M939" i="15"/>
  <c r="M940" i="15" s="1"/>
  <c r="N835" i="15"/>
  <c r="N836" i="15" s="1"/>
  <c r="L835" i="15"/>
  <c r="L836" i="15" s="1"/>
  <c r="M835" i="15"/>
  <c r="M836" i="15" s="1"/>
  <c r="O835" i="15"/>
  <c r="O836" i="15" s="1"/>
  <c r="P835" i="15"/>
  <c r="P836" i="15" s="1"/>
  <c r="O731" i="15"/>
  <c r="O732" i="15" s="1"/>
  <c r="Q731" i="15"/>
  <c r="Q732" i="15" s="1"/>
  <c r="N731" i="15"/>
  <c r="N732" i="15" s="1"/>
  <c r="P731" i="15"/>
  <c r="P732" i="15" s="1"/>
  <c r="M731" i="15"/>
  <c r="M732" i="15" s="1"/>
  <c r="P627" i="15"/>
  <c r="P628" i="15" s="1"/>
  <c r="O627" i="15"/>
  <c r="O628" i="15" s="1"/>
  <c r="L627" i="15"/>
  <c r="L628" i="15" s="1"/>
  <c r="Q627" i="15"/>
  <c r="Q628" i="15" s="1"/>
  <c r="M627" i="15"/>
  <c r="M628" i="15" s="1"/>
  <c r="L523" i="15"/>
  <c r="L524" i="15" s="1"/>
  <c r="M523" i="15"/>
  <c r="M524" i="15" s="1"/>
  <c r="N523" i="15"/>
  <c r="N524" i="15" s="1"/>
  <c r="O523" i="15"/>
  <c r="O524" i="15" s="1"/>
  <c r="P523" i="15"/>
  <c r="P524" i="15" s="1"/>
  <c r="L419" i="15"/>
  <c r="L420" i="15" s="1"/>
  <c r="M419" i="15"/>
  <c r="M420" i="15" s="1"/>
  <c r="O419" i="15"/>
  <c r="O420" i="15" s="1"/>
  <c r="Q419" i="15"/>
  <c r="Q420" i="15" s="1"/>
  <c r="P419" i="15"/>
  <c r="P420" i="15" s="1"/>
  <c r="L315" i="15"/>
  <c r="L316" i="15" s="1"/>
  <c r="P315" i="15"/>
  <c r="P316" i="15" s="1"/>
  <c r="N315" i="15"/>
  <c r="N316" i="15" s="1"/>
  <c r="M315" i="15"/>
  <c r="M316" i="15" s="1"/>
  <c r="O315" i="15"/>
  <c r="O316" i="15" s="1"/>
  <c r="N211" i="15"/>
  <c r="N212" i="15" s="1"/>
  <c r="O211" i="15"/>
  <c r="O212" i="15" s="1"/>
  <c r="M211" i="15"/>
  <c r="M212" i="15" s="1"/>
  <c r="Q211" i="15"/>
  <c r="Q212" i="15" s="1"/>
  <c r="L211" i="15"/>
  <c r="L212" i="15" s="1"/>
  <c r="Q107" i="15"/>
  <c r="Q108" i="15" s="1"/>
  <c r="M107" i="15"/>
  <c r="M108" i="15" s="1"/>
  <c r="P107" i="15"/>
  <c r="P108" i="15" s="1"/>
  <c r="L107" i="15"/>
  <c r="L108" i="15" s="1"/>
  <c r="O107" i="15"/>
  <c r="O108" i="15" s="1"/>
  <c r="N2" i="15"/>
  <c r="Q2" i="15"/>
  <c r="L2" i="15"/>
  <c r="M2" i="15"/>
  <c r="O2" i="15"/>
  <c r="Q3" i="15"/>
  <c r="M3" i="15"/>
  <c r="L3" i="15"/>
  <c r="N3" i="15"/>
  <c r="O3" i="15"/>
  <c r="O4" i="15" l="1"/>
  <c r="M4" i="15"/>
  <c r="L4" i="15"/>
  <c r="N4" i="15"/>
  <c r="Q4" i="15"/>
  <c r="L1460" i="15"/>
  <c r="P1460" i="15"/>
  <c r="M1460" i="15"/>
  <c r="O1356" i="15"/>
  <c r="N1356" i="15"/>
  <c r="L1356" i="15"/>
  <c r="M1356" i="15"/>
  <c r="J2" i="16" l="1"/>
  <c r="L2" i="16" s="1"/>
  <c r="L3" i="16" s="1"/>
  <c r="I2" i="16"/>
  <c r="K2" i="16" s="1"/>
  <c r="K3" i="16" s="1"/>
  <c r="K4" i="16" s="1"/>
  <c r="M2" i="16" l="1"/>
  <c r="M3" i="16"/>
  <c r="L4" i="16"/>
  <c r="N3" i="16"/>
  <c r="K5" i="16"/>
  <c r="M5" i="16" s="1"/>
  <c r="M4" i="16"/>
  <c r="N2" i="16"/>
  <c r="O3" i="16" l="1"/>
  <c r="O2" i="16"/>
  <c r="P2" i="16" s="1"/>
  <c r="A5" i="13" s="1"/>
  <c r="A3" i="13" s="1"/>
  <c r="L5" i="16"/>
  <c r="N5" i="16" s="1"/>
  <c r="O5" i="16" s="1"/>
  <c r="N4" i="16"/>
  <c r="O4" i="16" s="1"/>
  <c r="J3" i="13" l="1"/>
  <c r="L3" i="13"/>
  <c r="K3" i="13"/>
  <c r="H3" i="13" l="1"/>
  <c r="I3" i="13"/>
  <c r="L2" i="7"/>
  <c r="M2" i="7"/>
  <c r="L3" i="7"/>
  <c r="M3" i="7"/>
  <c r="L4" i="7"/>
  <c r="M4" i="7" s="1"/>
  <c r="L5" i="7"/>
  <c r="M5" i="7"/>
  <c r="L6" i="7"/>
  <c r="M6" i="7" s="1"/>
  <c r="L7" i="7"/>
  <c r="M7" i="7"/>
  <c r="L8" i="7"/>
  <c r="M8" i="7" s="1"/>
  <c r="L9" i="7"/>
  <c r="M9" i="7" s="1"/>
  <c r="L10" i="7"/>
  <c r="M10" i="7"/>
  <c r="L11" i="7"/>
  <c r="M11" i="7"/>
  <c r="F13" i="7"/>
  <c r="C13" i="7" s="1"/>
  <c r="H13" i="7"/>
  <c r="L13" i="7"/>
  <c r="M13" i="7" s="1"/>
  <c r="E14" i="7"/>
  <c r="F14" i="7"/>
  <c r="C14" i="7" s="1"/>
  <c r="H14" i="7"/>
  <c r="I14" i="7"/>
  <c r="L14" i="7"/>
  <c r="M14" i="7"/>
  <c r="F15" i="7"/>
  <c r="C15" i="7" s="1"/>
  <c r="H15" i="7"/>
  <c r="I15" i="7"/>
  <c r="L15" i="7"/>
  <c r="M15" i="7"/>
  <c r="C16" i="7"/>
  <c r="F16" i="7"/>
  <c r="D16" i="7" s="1"/>
  <c r="G16" i="7"/>
  <c r="H16" i="7"/>
  <c r="I16" i="7"/>
  <c r="L16" i="7"/>
  <c r="M16" i="7" s="1"/>
  <c r="F17" i="7"/>
  <c r="C17" i="7" s="1"/>
  <c r="G17" i="7"/>
  <c r="H17" i="7"/>
  <c r="I17" i="7"/>
  <c r="L17" i="7"/>
  <c r="M17" i="7" s="1"/>
  <c r="F18" i="7"/>
  <c r="C18" i="7" s="1"/>
  <c r="G18" i="7"/>
  <c r="H18" i="7"/>
  <c r="L18" i="7"/>
  <c r="M18" i="7"/>
  <c r="F19" i="7"/>
  <c r="I19" i="7" s="1"/>
  <c r="L19" i="7"/>
  <c r="M19" i="7"/>
  <c r="F20" i="7"/>
  <c r="C20" i="7" s="1"/>
  <c r="G20" i="7"/>
  <c r="H20" i="7"/>
  <c r="I20" i="7"/>
  <c r="L20" i="7"/>
  <c r="M20" i="7"/>
  <c r="F21" i="7"/>
  <c r="G21" i="7" s="1"/>
  <c r="L21" i="7"/>
  <c r="M21" i="7"/>
  <c r="F22" i="7"/>
  <c r="C22" i="7" s="1"/>
  <c r="G22" i="7"/>
  <c r="H22" i="7"/>
  <c r="L22" i="7"/>
  <c r="M22" i="7" s="1"/>
  <c r="D23" i="7"/>
  <c r="F23" i="7"/>
  <c r="E23" i="7" s="1"/>
  <c r="F24" i="7"/>
  <c r="C24" i="7" s="1"/>
  <c r="G24" i="7"/>
  <c r="H24" i="7"/>
  <c r="I24" i="7"/>
  <c r="F25" i="7"/>
  <c r="G25" i="7" s="1"/>
  <c r="F26" i="7"/>
  <c r="C26" i="7" s="1"/>
  <c r="F27" i="7"/>
  <c r="I27" i="7" s="1"/>
  <c r="H27" i="7"/>
  <c r="F28" i="7"/>
  <c r="C28" i="7" s="1"/>
  <c r="G28" i="7"/>
  <c r="H28" i="7"/>
  <c r="I28" i="7"/>
  <c r="F29" i="7"/>
  <c r="C29" i="7" s="1"/>
  <c r="F30" i="7"/>
  <c r="D30" i="7" s="1"/>
  <c r="F31" i="7"/>
  <c r="C31" i="7" s="1"/>
  <c r="F32" i="7"/>
  <c r="D32" i="7" s="1"/>
  <c r="F33" i="7"/>
  <c r="C33" i="7" s="1"/>
  <c r="D38" i="7"/>
  <c r="F38" i="7"/>
  <c r="H38" i="7" s="1"/>
  <c r="G38" i="7"/>
  <c r="F39" i="7"/>
  <c r="C39" i="7" s="1"/>
  <c r="G39" i="7"/>
  <c r="H39" i="7"/>
  <c r="I39" i="7"/>
  <c r="F40" i="7"/>
  <c r="C40" i="7" s="1"/>
  <c r="F41" i="7"/>
  <c r="C41" i="7" s="1"/>
  <c r="G41" i="7"/>
  <c r="H41" i="7"/>
  <c r="I41" i="7"/>
  <c r="F42" i="7"/>
  <c r="C42" i="7" s="1"/>
  <c r="G42" i="7"/>
  <c r="H42" i="7"/>
  <c r="I42" i="7"/>
  <c r="C43" i="7"/>
  <c r="D43" i="7"/>
  <c r="F43" i="7"/>
  <c r="E43" i="7" s="1"/>
  <c r="G43" i="7"/>
  <c r="H43" i="7"/>
  <c r="I43" i="7"/>
  <c r="F44" i="7"/>
  <c r="C44" i="7" s="1"/>
  <c r="G44" i="7"/>
  <c r="H44" i="7"/>
  <c r="I44" i="7"/>
  <c r="F45" i="7"/>
  <c r="G45" i="7" s="1"/>
  <c r="F46" i="7"/>
  <c r="C46" i="7" s="1"/>
  <c r="G46" i="7"/>
  <c r="H46" i="7"/>
  <c r="I46" i="7"/>
  <c r="E47" i="7"/>
  <c r="F47" i="7"/>
  <c r="I47" i="7" s="1"/>
  <c r="H47" i="7"/>
  <c r="F48" i="7"/>
  <c r="C48" i="7" s="1"/>
  <c r="G48" i="7"/>
  <c r="H48" i="7"/>
  <c r="F49" i="7"/>
  <c r="C49" i="7" s="1"/>
  <c r="G49" i="7"/>
  <c r="H49" i="7"/>
  <c r="I49" i="7"/>
  <c r="F50" i="7"/>
  <c r="D50" i="7" s="1"/>
  <c r="G50" i="7"/>
  <c r="H50" i="7"/>
  <c r="I50" i="7"/>
  <c r="F51" i="7"/>
  <c r="C51" i="7" s="1"/>
  <c r="H51" i="7"/>
  <c r="I51" i="7"/>
  <c r="C52" i="7"/>
  <c r="D52" i="7"/>
  <c r="F52" i="7"/>
  <c r="E52" i="7" s="1"/>
  <c r="G52" i="7"/>
  <c r="H52" i="7"/>
  <c r="I52" i="7"/>
  <c r="F53" i="7"/>
  <c r="C53" i="7" s="1"/>
  <c r="H53" i="7"/>
  <c r="D54" i="7"/>
  <c r="F54" i="7"/>
  <c r="H54" i="7" s="1"/>
  <c r="G54" i="7"/>
  <c r="F55" i="7"/>
  <c r="C55" i="7" s="1"/>
  <c r="G55" i="7"/>
  <c r="H55" i="7"/>
  <c r="I55" i="7"/>
  <c r="F56" i="7"/>
  <c r="C56" i="7" s="1"/>
  <c r="I56" i="7"/>
  <c r="F57" i="7"/>
  <c r="C57" i="7" s="1"/>
  <c r="G57" i="7"/>
  <c r="F58" i="7"/>
  <c r="C58" i="7" s="1"/>
  <c r="G58" i="7"/>
  <c r="H58" i="7"/>
  <c r="D63" i="7"/>
  <c r="F63" i="7"/>
  <c r="E63" i="7" s="1"/>
  <c r="G63" i="7"/>
  <c r="H63" i="7"/>
  <c r="I63" i="7"/>
  <c r="F64" i="7"/>
  <c r="C64" i="7" s="1"/>
  <c r="G64" i="7"/>
  <c r="H64" i="7"/>
  <c r="I64" i="7"/>
  <c r="F65" i="7"/>
  <c r="G65" i="7" s="1"/>
  <c r="F66" i="7"/>
  <c r="C66" i="7" s="1"/>
  <c r="G66" i="7"/>
  <c r="H66" i="7"/>
  <c r="F67" i="7"/>
  <c r="I67" i="7" s="1"/>
  <c r="H67" i="7"/>
  <c r="F68" i="7"/>
  <c r="C68" i="7" s="1"/>
  <c r="F69" i="7"/>
  <c r="C69" i="7" s="1"/>
  <c r="G69" i="7"/>
  <c r="H69" i="7"/>
  <c r="F70" i="7"/>
  <c r="D70" i="7" s="1"/>
  <c r="G70" i="7"/>
  <c r="H70" i="7"/>
  <c r="I70" i="7"/>
  <c r="F71" i="7"/>
  <c r="C71" i="7" s="1"/>
  <c r="H71" i="7"/>
  <c r="I71" i="7"/>
  <c r="C72" i="7"/>
  <c r="F72" i="7"/>
  <c r="I72" i="7" s="1"/>
  <c r="G72" i="7"/>
  <c r="H72" i="7"/>
  <c r="F73" i="7"/>
  <c r="C73" i="7" s="1"/>
  <c r="G73" i="7"/>
  <c r="H73" i="7"/>
  <c r="I73" i="7"/>
  <c r="F74" i="7"/>
  <c r="H74" i="7" s="1"/>
  <c r="G74" i="7"/>
  <c r="F75" i="7"/>
  <c r="C75" i="7" s="1"/>
  <c r="H75" i="7"/>
  <c r="I75" i="7"/>
  <c r="F76" i="7"/>
  <c r="C76" i="7" s="1"/>
  <c r="I76" i="7"/>
  <c r="F77" i="7"/>
  <c r="C77" i="7" s="1"/>
  <c r="G77" i="7"/>
  <c r="H77" i="7"/>
  <c r="I77" i="7"/>
  <c r="F78" i="7"/>
  <c r="C78" i="7" s="1"/>
  <c r="D79" i="7"/>
  <c r="F79" i="7"/>
  <c r="E79" i="7" s="1"/>
  <c r="G79" i="7"/>
  <c r="H79" i="7"/>
  <c r="I79" i="7"/>
  <c r="F80" i="7"/>
  <c r="C80" i="7" s="1"/>
  <c r="H80" i="7"/>
  <c r="I80" i="7"/>
  <c r="F81" i="7"/>
  <c r="G81" i="7" s="1"/>
  <c r="F82" i="7"/>
  <c r="C82" i="7" s="1"/>
  <c r="D83" i="7"/>
  <c r="E83" i="7"/>
  <c r="F83" i="7"/>
  <c r="I83" i="7" s="1"/>
  <c r="F88" i="7"/>
  <c r="C88" i="7" s="1"/>
  <c r="H88" i="7"/>
  <c r="F89" i="7"/>
  <c r="C89" i="7" s="1"/>
  <c r="G89" i="7"/>
  <c r="C90" i="7"/>
  <c r="F90" i="7"/>
  <c r="D90" i="7" s="1"/>
  <c r="H90" i="7"/>
  <c r="I90" i="7"/>
  <c r="F91" i="7"/>
  <c r="C91" i="7" s="1"/>
  <c r="H91" i="7"/>
  <c r="F92" i="7"/>
  <c r="H92" i="7" s="1"/>
  <c r="G92" i="7"/>
  <c r="F93" i="7"/>
  <c r="C93" i="7" s="1"/>
  <c r="H93" i="7"/>
  <c r="I93" i="7"/>
  <c r="E94" i="7"/>
  <c r="F94" i="7"/>
  <c r="H94" i="7" s="1"/>
  <c r="F95" i="7"/>
  <c r="C95" i="7" s="1"/>
  <c r="G95" i="7"/>
  <c r="H95" i="7"/>
  <c r="I95" i="7"/>
  <c r="F96" i="7"/>
  <c r="C96" i="7" s="1"/>
  <c r="I96" i="7"/>
  <c r="F97" i="7"/>
  <c r="C97" i="7" s="1"/>
  <c r="G97" i="7"/>
  <c r="H97" i="7"/>
  <c r="I97" i="7"/>
  <c r="F98" i="7"/>
  <c r="C98" i="7" s="1"/>
  <c r="G98" i="7"/>
  <c r="H98" i="7"/>
  <c r="I98" i="7"/>
  <c r="F99" i="7"/>
  <c r="E99" i="7" s="1"/>
  <c r="G99" i="7"/>
  <c r="H99" i="7"/>
  <c r="F100" i="7"/>
  <c r="C100" i="7" s="1"/>
  <c r="G100" i="7"/>
  <c r="H100" i="7"/>
  <c r="F101" i="7"/>
  <c r="G101" i="7" s="1"/>
  <c r="F102" i="7"/>
  <c r="C102" i="7" s="1"/>
  <c r="G102" i="7"/>
  <c r="H102" i="7"/>
  <c r="I102" i="7"/>
  <c r="E103" i="7"/>
  <c r="F103" i="7"/>
  <c r="I103" i="7" s="1"/>
  <c r="H103" i="7"/>
  <c r="F104" i="7"/>
  <c r="C104" i="7" s="1"/>
  <c r="H104" i="7"/>
  <c r="I104" i="7"/>
  <c r="F105" i="7"/>
  <c r="C105" i="7" s="1"/>
  <c r="F106" i="7"/>
  <c r="D106" i="7" s="1"/>
  <c r="G106" i="7"/>
  <c r="H106" i="7"/>
  <c r="F107" i="7"/>
  <c r="D107" i="7" s="1"/>
  <c r="H107" i="7"/>
  <c r="I107" i="7"/>
  <c r="C108" i="7"/>
  <c r="D108" i="7"/>
  <c r="F108" i="7"/>
  <c r="E108" i="7" s="1"/>
  <c r="H108" i="7"/>
  <c r="C5" i="6"/>
  <c r="E5" i="6"/>
  <c r="C6" i="6"/>
  <c r="E6" i="6"/>
  <c r="C7" i="6"/>
  <c r="E7" i="6"/>
  <c r="C8" i="6"/>
  <c r="E8" i="6"/>
  <c r="C9" i="6"/>
  <c r="E9" i="6"/>
  <c r="C10" i="6"/>
  <c r="E10" i="6"/>
  <c r="C11" i="6"/>
  <c r="E11" i="6"/>
  <c r="C19" i="6"/>
  <c r="E19" i="6"/>
  <c r="C20" i="6"/>
  <c r="E20" i="6"/>
  <c r="C21" i="6"/>
  <c r="E21" i="6"/>
  <c r="C22" i="6"/>
  <c r="E22" i="6"/>
  <c r="C23" i="6"/>
  <c r="E23" i="6"/>
  <c r="C24" i="6"/>
  <c r="E24" i="6"/>
  <c r="C25" i="6"/>
  <c r="E25" i="6"/>
  <c r="C34" i="6"/>
  <c r="E34" i="6"/>
  <c r="C35" i="6"/>
  <c r="E35" i="6"/>
  <c r="C36" i="6"/>
  <c r="E36" i="6"/>
  <c r="C37" i="6"/>
  <c r="E37" i="6"/>
  <c r="C38" i="6"/>
  <c r="E38" i="6"/>
  <c r="C39" i="6"/>
  <c r="E39" i="6"/>
  <c r="C40" i="6"/>
  <c r="E40" i="6"/>
  <c r="C49" i="6"/>
  <c r="E49" i="6"/>
  <c r="C50" i="6"/>
  <c r="E50" i="6"/>
  <c r="C51" i="6"/>
  <c r="E51" i="6"/>
  <c r="C52" i="6"/>
  <c r="E52" i="6"/>
  <c r="C53" i="6"/>
  <c r="E53" i="6"/>
  <c r="C54" i="6"/>
  <c r="E54" i="6"/>
  <c r="C55" i="6"/>
  <c r="E55" i="6"/>
  <c r="B59" i="6"/>
  <c r="C62" i="6" s="1"/>
  <c r="E62" i="6"/>
  <c r="E66" i="6" s="1"/>
  <c r="C67" i="6" l="1"/>
  <c r="C64" i="6"/>
  <c r="C66" i="6"/>
  <c r="C65" i="6"/>
  <c r="D92" i="7"/>
  <c r="I82" i="7"/>
  <c r="I32" i="7"/>
  <c r="C23" i="7"/>
  <c r="C92" i="7"/>
  <c r="H82" i="7"/>
  <c r="E72" i="7"/>
  <c r="E67" i="7"/>
  <c r="I57" i="7"/>
  <c r="H32" i="7"/>
  <c r="I106" i="7"/>
  <c r="I100" i="7"/>
  <c r="I91" i="7"/>
  <c r="G82" i="7"/>
  <c r="D72" i="7"/>
  <c r="I66" i="7"/>
  <c r="H57" i="7"/>
  <c r="G32" i="7"/>
  <c r="I22" i="7"/>
  <c r="I18" i="7"/>
  <c r="E27" i="7"/>
  <c r="C32" i="7"/>
  <c r="I26" i="7"/>
  <c r="G105" i="7"/>
  <c r="I99" i="7"/>
  <c r="G94" i="7"/>
  <c r="G90" i="7"/>
  <c r="G80" i="7"/>
  <c r="G75" i="7"/>
  <c r="I40" i="7"/>
  <c r="I31" i="7"/>
  <c r="H26" i="7"/>
  <c r="G14" i="7"/>
  <c r="E92" i="7"/>
  <c r="E32" i="7"/>
  <c r="H31" i="7"/>
  <c r="G26" i="7"/>
  <c r="D94" i="7"/>
  <c r="I30" i="7"/>
  <c r="D14" i="7"/>
  <c r="E100" i="7"/>
  <c r="G104" i="7"/>
  <c r="D99" i="7"/>
  <c r="C94" i="7"/>
  <c r="E74" i="7"/>
  <c r="C70" i="7"/>
  <c r="H30" i="7"/>
  <c r="G33" i="7"/>
  <c r="C106" i="7"/>
  <c r="E65" i="6"/>
  <c r="I108" i="7"/>
  <c r="C99" i="7"/>
  <c r="I88" i="7"/>
  <c r="D74" i="7"/>
  <c r="C50" i="7"/>
  <c r="G30" i="7"/>
  <c r="G108" i="7"/>
  <c r="G88" i="7"/>
  <c r="C79" i="7"/>
  <c r="I53" i="7"/>
  <c r="C30" i="7"/>
  <c r="I13" i="7"/>
  <c r="E19" i="7"/>
  <c r="I92" i="7"/>
  <c r="I78" i="7"/>
  <c r="I68" i="7"/>
  <c r="I29" i="7"/>
  <c r="I23" i="7"/>
  <c r="D103" i="7"/>
  <c r="H83" i="7"/>
  <c r="H78" i="7"/>
  <c r="H68" i="7"/>
  <c r="C63" i="7"/>
  <c r="G53" i="7"/>
  <c r="I33" i="7"/>
  <c r="H29" i="7"/>
  <c r="H23" i="7"/>
  <c r="G13" i="7"/>
  <c r="G78" i="7"/>
  <c r="G68" i="7"/>
  <c r="I58" i="7"/>
  <c r="I48" i="7"/>
  <c r="H33" i="7"/>
  <c r="G29" i="7"/>
  <c r="G23" i="7"/>
  <c r="H19" i="7"/>
  <c r="I105" i="7"/>
  <c r="G103" i="7"/>
  <c r="E101" i="7"/>
  <c r="H96" i="7"/>
  <c r="I89" i="7"/>
  <c r="G83" i="7"/>
  <c r="E81" i="7"/>
  <c r="H76" i="7"/>
  <c r="I69" i="7"/>
  <c r="G67" i="7"/>
  <c r="E65" i="7"/>
  <c r="H56" i="7"/>
  <c r="G47" i="7"/>
  <c r="E45" i="7"/>
  <c r="H40" i="7"/>
  <c r="G27" i="7"/>
  <c r="E25" i="7"/>
  <c r="E21" i="7"/>
  <c r="G19" i="7"/>
  <c r="H105" i="7"/>
  <c r="D101" i="7"/>
  <c r="G96" i="7"/>
  <c r="H89" i="7"/>
  <c r="D81" i="7"/>
  <c r="G76" i="7"/>
  <c r="D65" i="7"/>
  <c r="G56" i="7"/>
  <c r="E54" i="7"/>
  <c r="D45" i="7"/>
  <c r="G40" i="7"/>
  <c r="E38" i="7"/>
  <c r="D25" i="7"/>
  <c r="D21" i="7"/>
  <c r="C81" i="7"/>
  <c r="C65" i="7"/>
  <c r="C45" i="7"/>
  <c r="C25" i="7"/>
  <c r="C21" i="7"/>
  <c r="E96" i="7"/>
  <c r="E76" i="7"/>
  <c r="C74" i="7"/>
  <c r="D67" i="7"/>
  <c r="E56" i="7"/>
  <c r="C54" i="7"/>
  <c r="D47" i="7"/>
  <c r="E40" i="7"/>
  <c r="C38" i="7"/>
  <c r="D27" i="7"/>
  <c r="D19" i="7"/>
  <c r="G107" i="7"/>
  <c r="E105" i="7"/>
  <c r="C103" i="7"/>
  <c r="D96" i="7"/>
  <c r="G91" i="7"/>
  <c r="E89" i="7"/>
  <c r="C83" i="7"/>
  <c r="D76" i="7"/>
  <c r="G71" i="7"/>
  <c r="E69" i="7"/>
  <c r="C67" i="7"/>
  <c r="D56" i="7"/>
  <c r="G51" i="7"/>
  <c r="E49" i="7"/>
  <c r="C47" i="7"/>
  <c r="D40" i="7"/>
  <c r="G31" i="7"/>
  <c r="E29" i="7"/>
  <c r="C27" i="7"/>
  <c r="C19" i="7"/>
  <c r="E17" i="7"/>
  <c r="G15" i="7"/>
  <c r="D105" i="7"/>
  <c r="E98" i="7"/>
  <c r="D89" i="7"/>
  <c r="E78" i="7"/>
  <c r="D69" i="7"/>
  <c r="E58" i="7"/>
  <c r="D49" i="7"/>
  <c r="E42" i="7"/>
  <c r="D29" i="7"/>
  <c r="D17" i="7"/>
  <c r="E107" i="7"/>
  <c r="D98" i="7"/>
  <c r="G93" i="7"/>
  <c r="E91" i="7"/>
  <c r="D78" i="7"/>
  <c r="E71" i="7"/>
  <c r="D58" i="7"/>
  <c r="E51" i="7"/>
  <c r="D42" i="7"/>
  <c r="E31" i="7"/>
  <c r="E15" i="7"/>
  <c r="D91" i="7"/>
  <c r="E80" i="7"/>
  <c r="D71" i="7"/>
  <c r="E64" i="7"/>
  <c r="D51" i="7"/>
  <c r="E44" i="7"/>
  <c r="D31" i="7"/>
  <c r="E24" i="7"/>
  <c r="E22" i="7"/>
  <c r="D15" i="7"/>
  <c r="C107" i="7"/>
  <c r="D100" i="7"/>
  <c r="E93" i="7"/>
  <c r="D80" i="7"/>
  <c r="E73" i="7"/>
  <c r="D64" i="7"/>
  <c r="E53" i="7"/>
  <c r="D44" i="7"/>
  <c r="E33" i="7"/>
  <c r="D24" i="7"/>
  <c r="D22" i="7"/>
  <c r="E13" i="7"/>
  <c r="E102" i="7"/>
  <c r="D93" i="7"/>
  <c r="E82" i="7"/>
  <c r="D73" i="7"/>
  <c r="E66" i="7"/>
  <c r="D53" i="7"/>
  <c r="E46" i="7"/>
  <c r="D33" i="7"/>
  <c r="E26" i="7"/>
  <c r="E20" i="7"/>
  <c r="D13" i="7"/>
  <c r="D102" i="7"/>
  <c r="E95" i="7"/>
  <c r="D82" i="7"/>
  <c r="E75" i="7"/>
  <c r="D66" i="7"/>
  <c r="E55" i="7"/>
  <c r="D46" i="7"/>
  <c r="E39" i="7"/>
  <c r="D26" i="7"/>
  <c r="D20" i="7"/>
  <c r="E104" i="7"/>
  <c r="D95" i="7"/>
  <c r="E88" i="7"/>
  <c r="D75" i="7"/>
  <c r="E68" i="7"/>
  <c r="D55" i="7"/>
  <c r="E48" i="7"/>
  <c r="D39" i="7"/>
  <c r="E28" i="7"/>
  <c r="E18" i="7"/>
  <c r="D104" i="7"/>
  <c r="I101" i="7"/>
  <c r="E97" i="7"/>
  <c r="D88" i="7"/>
  <c r="I81" i="7"/>
  <c r="E77" i="7"/>
  <c r="D68" i="7"/>
  <c r="I65" i="7"/>
  <c r="E57" i="7"/>
  <c r="D48" i="7"/>
  <c r="I45" i="7"/>
  <c r="E41" i="7"/>
  <c r="D28" i="7"/>
  <c r="I25" i="7"/>
  <c r="I21" i="7"/>
  <c r="D18" i="7"/>
  <c r="C101" i="7"/>
  <c r="E106" i="7"/>
  <c r="H101" i="7"/>
  <c r="D97" i="7"/>
  <c r="I94" i="7"/>
  <c r="E90" i="7"/>
  <c r="H81" i="7"/>
  <c r="D77" i="7"/>
  <c r="I74" i="7"/>
  <c r="E70" i="7"/>
  <c r="H65" i="7"/>
  <c r="D57" i="7"/>
  <c r="I54" i="7"/>
  <c r="E50" i="7"/>
  <c r="H45" i="7"/>
  <c r="D41" i="7"/>
  <c r="I38" i="7"/>
  <c r="E30" i="7"/>
  <c r="H25" i="7"/>
  <c r="H21" i="7"/>
  <c r="E16" i="7"/>
  <c r="E64" i="6"/>
  <c r="E70" i="6"/>
  <c r="C70" i="6"/>
  <c r="E69" i="6"/>
  <c r="C69" i="6"/>
  <c r="E68" i="6"/>
  <c r="C68" i="6"/>
  <c r="E67" i="6"/>
  <c r="G3" i="13" l="1"/>
</calcChain>
</file>

<file path=xl/sharedStrings.xml><?xml version="1.0" encoding="utf-8"?>
<sst xmlns="http://schemas.openxmlformats.org/spreadsheetml/2006/main" count="2410" uniqueCount="600">
  <si>
    <t>Slope</t>
  </si>
  <si>
    <t>FF100</t>
  </si>
  <si>
    <t>FF50</t>
  </si>
  <si>
    <t>FF20</t>
  </si>
  <si>
    <t>FF10</t>
  </si>
  <si>
    <t>FF5</t>
  </si>
  <si>
    <t>FF2</t>
  </si>
  <si>
    <t>FF1</t>
  </si>
  <si>
    <t>Ffy</t>
  </si>
  <si>
    <t>C10</t>
  </si>
  <si>
    <t>C10xFFy</t>
  </si>
  <si>
    <t>Elevation Above 500m</t>
  </si>
  <si>
    <t>Elevation Below 500m</t>
  </si>
  <si>
    <t>USER DEFINED</t>
  </si>
  <si>
    <t xml:space="preserve">C Factor </t>
  </si>
  <si>
    <t>10 year ARI Run off Coefficient</t>
  </si>
  <si>
    <t>C10 =</t>
  </si>
  <si>
    <t>1hr 10yr Intensity (mm/hr)</t>
  </si>
  <si>
    <t>1hr 10yr I</t>
  </si>
  <si>
    <t>NUNDLE</t>
  </si>
  <si>
    <t>Pre Developed Frequency Factors</t>
  </si>
  <si>
    <t>MANILLA</t>
  </si>
  <si>
    <t>BARRABA</t>
  </si>
  <si>
    <t>TAMWORTH</t>
  </si>
  <si>
    <t>Commercial Areas</t>
  </si>
  <si>
    <t>Industrial Areas</t>
  </si>
  <si>
    <t>Residential Lot In Built-Up Area Including Half Road</t>
  </si>
  <si>
    <t>Residential Lot In Built-Up Area</t>
  </si>
  <si>
    <t>Residential Lot In Rural Area Including Half Road</t>
  </si>
  <si>
    <t>Residential Lot In Rural Area</t>
  </si>
  <si>
    <t>Public Recreation Areas</t>
  </si>
  <si>
    <t>Open Space (Natural Bushland)</t>
  </si>
  <si>
    <t>LAND USE</t>
  </si>
  <si>
    <t>C100</t>
  </si>
  <si>
    <t>C50</t>
  </si>
  <si>
    <t>C20</t>
  </si>
  <si>
    <t>C5</t>
  </si>
  <si>
    <t>C2</t>
  </si>
  <si>
    <t>C1</t>
  </si>
  <si>
    <t>Fraction Impervious</t>
  </si>
  <si>
    <t>CO-EFFICIENTS</t>
  </si>
  <si>
    <t>NUNDLE - RUNOFF CO-EFFICIENTS</t>
  </si>
  <si>
    <t>MANILLA - RUNOFF CO-EFFICIENTS</t>
  </si>
  <si>
    <t>BARRABA - RUNOFF CO-EFFICIENTS</t>
  </si>
  <si>
    <t>TAMWORTH - RUNOFF CO-EFFICIENTS</t>
  </si>
  <si>
    <t>Fy</t>
  </si>
  <si>
    <t>RECURRENCE INTERVAL-TABLE F</t>
  </si>
  <si>
    <t>West of the line</t>
  </si>
  <si>
    <t>RUNOFF CO-EFFICIENT</t>
  </si>
  <si>
    <t xml:space="preserve">RAINFALL INTENSITY 10YR 1 HR </t>
  </si>
  <si>
    <t>LOCATION ZONE-TABLE E</t>
  </si>
  <si>
    <t>Hours</t>
  </si>
  <si>
    <t>Time</t>
  </si>
  <si>
    <t>Intensity (mm/hr)</t>
  </si>
  <si>
    <t>0.5EY</t>
  </si>
  <si>
    <t>0.2EY</t>
  </si>
  <si>
    <t>Area Ha</t>
  </si>
  <si>
    <t>Event</t>
  </si>
  <si>
    <t>ID</t>
  </si>
  <si>
    <t>Zone</t>
  </si>
  <si>
    <t>Tamworth</t>
  </si>
  <si>
    <t>Ha</t>
  </si>
  <si>
    <t>row</t>
  </si>
  <si>
    <t>Min Lat</t>
  </si>
  <si>
    <t>Min Lon</t>
  </si>
  <si>
    <t>Max Lat</t>
  </si>
  <si>
    <t>Max Lon</t>
  </si>
  <si>
    <t>150.95-31.125</t>
  </si>
  <si>
    <t>150.85-31.1125</t>
  </si>
  <si>
    <t>Western</t>
  </si>
  <si>
    <t>150.95-31.025</t>
  </si>
  <si>
    <t>Northern</t>
  </si>
  <si>
    <t>151.0625-31.0375</t>
  </si>
  <si>
    <t>Kootingal Moonbi</t>
  </si>
  <si>
    <t>Lat</t>
  </si>
  <si>
    <t>Lon</t>
  </si>
  <si>
    <t>Input</t>
  </si>
  <si>
    <t>From Lat/Lon</t>
  </si>
  <si>
    <t>Northern 0.01</t>
  </si>
  <si>
    <t>1% - 0.025</t>
  </si>
  <si>
    <t>1% - 0.04</t>
  </si>
  <si>
    <t>1% - 0.055</t>
  </si>
  <si>
    <t>1% - 0.07</t>
  </si>
  <si>
    <t>1% - 0.085</t>
  </si>
  <si>
    <t>1% - 0.1</t>
  </si>
  <si>
    <t>1% - 0.115</t>
  </si>
  <si>
    <t>1% - 0.13</t>
  </si>
  <si>
    <t>1% - 0.145</t>
  </si>
  <si>
    <t>1% - 0.16</t>
  </si>
  <si>
    <t>1% - 0.175</t>
  </si>
  <si>
    <t>1% - 0.19</t>
  </si>
  <si>
    <t>1% - 0.207</t>
  </si>
  <si>
    <t>1% - 0.225</t>
  </si>
  <si>
    <t>1% - 0.245</t>
  </si>
  <si>
    <t>1% - 0.266</t>
  </si>
  <si>
    <t>1% - 0.289</t>
  </si>
  <si>
    <t>1% - 0.314</t>
  </si>
  <si>
    <t>1% - 0.341</t>
  </si>
  <si>
    <t>1% - 0.37</t>
  </si>
  <si>
    <t>1% - 0.402</t>
  </si>
  <si>
    <t>1% - 0.437</t>
  </si>
  <si>
    <t>1% - 0.475</t>
  </si>
  <si>
    <t>1% - 0.516</t>
  </si>
  <si>
    <t>1% - 0.56</t>
  </si>
  <si>
    <t>1% - 0.608</t>
  </si>
  <si>
    <t>1% - 0.66</t>
  </si>
  <si>
    <t>1% - 0.717</t>
  </si>
  <si>
    <t>1% - 0.778</t>
  </si>
  <si>
    <t>1% - 0.845</t>
  </si>
  <si>
    <t>1% - 0.917</t>
  </si>
  <si>
    <t>1% - 0.995</t>
  </si>
  <si>
    <t>1% - 1.08</t>
  </si>
  <si>
    <t>1% - 1.172</t>
  </si>
  <si>
    <t>1% - 1.272</t>
  </si>
  <si>
    <t>1% - 1.381</t>
  </si>
  <si>
    <t>1% - 1.499</t>
  </si>
  <si>
    <t>1% - 1.627</t>
  </si>
  <si>
    <t>1% - 1.766</t>
  </si>
  <si>
    <t>1% - 1.917</t>
  </si>
  <si>
    <t>1% - 2.08</t>
  </si>
  <si>
    <t>1% - 2.257</t>
  </si>
  <si>
    <t>1% - 2.449</t>
  </si>
  <si>
    <t>1% - 2.658</t>
  </si>
  <si>
    <t>1% - 2.884</t>
  </si>
  <si>
    <t>1% - 3.13</t>
  </si>
  <si>
    <t>1% - 3.397</t>
  </si>
  <si>
    <t>1% - 3.686</t>
  </si>
  <si>
    <t>1% - 4</t>
  </si>
  <si>
    <t>1% - 4.34</t>
  </si>
  <si>
    <t>1% - 4.709</t>
  </si>
  <si>
    <t>1% - 5.11</t>
  </si>
  <si>
    <t>1% - 5.545</t>
  </si>
  <si>
    <t>1% - 6.017</t>
  </si>
  <si>
    <t>1% - 6.529</t>
  </si>
  <si>
    <t>1% - 7.084</t>
  </si>
  <si>
    <t>1% - 7.687</t>
  </si>
  <si>
    <t>1% - 8.341</t>
  </si>
  <si>
    <t>1% - 9.05</t>
  </si>
  <si>
    <t>1% - 9.82</t>
  </si>
  <si>
    <t>1% - 10.655</t>
  </si>
  <si>
    <t>1% - 11.561</t>
  </si>
  <si>
    <t>1% - 12.544</t>
  </si>
  <si>
    <t>1% - 13.611</t>
  </si>
  <si>
    <t>1% - 14.768</t>
  </si>
  <si>
    <t>1% - 16.024</t>
  </si>
  <si>
    <t>1% - 17.387</t>
  </si>
  <si>
    <t>1% - 18.865</t>
  </si>
  <si>
    <t>1% - 20.469</t>
  </si>
  <si>
    <t>1% - 22.209</t>
  </si>
  <si>
    <t>1% - 24.097</t>
  </si>
  <si>
    <t>1% - 26.146</t>
  </si>
  <si>
    <t>1% - 28.369</t>
  </si>
  <si>
    <t>1% - 30.781</t>
  </si>
  <si>
    <t>1% - 33.398</t>
  </si>
  <si>
    <t>1% - 36.237</t>
  </si>
  <si>
    <t>1% - 39.318</t>
  </si>
  <si>
    <t>1% - 42.661</t>
  </si>
  <si>
    <t>1% - 46.288</t>
  </si>
  <si>
    <t>1% - 50.223</t>
  </si>
  <si>
    <t>1% - 54.492</t>
  </si>
  <si>
    <t>1% - 59.124</t>
  </si>
  <si>
    <t>1% - 64.15</t>
  </si>
  <si>
    <t>1% - 69.603</t>
  </si>
  <si>
    <t>1% - 75.52</t>
  </si>
  <si>
    <t>1% - 81.94</t>
  </si>
  <si>
    <t>1% - 88.905</t>
  </si>
  <si>
    <t>1% - 96.462</t>
  </si>
  <si>
    <t>1% - 104.662</t>
  </si>
  <si>
    <t>1% - 113.559</t>
  </si>
  <si>
    <t>1% - 123.212</t>
  </si>
  <si>
    <t>1% - 133.686</t>
  </si>
  <si>
    <t>1% - 145.05</t>
  </si>
  <si>
    <t>1% - 157.38</t>
  </si>
  <si>
    <t>1% - 170.758</t>
  </si>
  <si>
    <t>1% - 185.273</t>
  </si>
  <si>
    <t>1% - 201.022</t>
  </si>
  <si>
    <t>1% - 218.109</t>
  </si>
  <si>
    <t>1% - 236.649</t>
  </si>
  <si>
    <t>1% - 256.765</t>
  </si>
  <si>
    <t>Northern 0.02</t>
  </si>
  <si>
    <t>2% - 0.025</t>
  </si>
  <si>
    <t>2% - 0.04</t>
  </si>
  <si>
    <t>2% - 0.055</t>
  </si>
  <si>
    <t>2% - 0.07</t>
  </si>
  <si>
    <t>2% - 0.085</t>
  </si>
  <si>
    <t>2% - 0.1</t>
  </si>
  <si>
    <t>2% - 0.115</t>
  </si>
  <si>
    <t>2% - 0.13</t>
  </si>
  <si>
    <t>2% - 0.145</t>
  </si>
  <si>
    <t>2% - 0.16</t>
  </si>
  <si>
    <t>2% - 0.175</t>
  </si>
  <si>
    <t>2% - 0.19</t>
  </si>
  <si>
    <t>2% - 0.207</t>
  </si>
  <si>
    <t>2% - 0.225</t>
  </si>
  <si>
    <t>2% - 0.245</t>
  </si>
  <si>
    <t>2% - 0.266</t>
  </si>
  <si>
    <t>2% - 0.289</t>
  </si>
  <si>
    <t>2% - 0.314</t>
  </si>
  <si>
    <t>2% - 0.341</t>
  </si>
  <si>
    <t>2% - 0.37</t>
  </si>
  <si>
    <t>2% - 0.402</t>
  </si>
  <si>
    <t>2% - 0.437</t>
  </si>
  <si>
    <t>2% - 0.475</t>
  </si>
  <si>
    <t>2% - 0.516</t>
  </si>
  <si>
    <t>2% - 0.56</t>
  </si>
  <si>
    <t>2% - 0.608</t>
  </si>
  <si>
    <t>2% - 0.66</t>
  </si>
  <si>
    <t>2% - 0.717</t>
  </si>
  <si>
    <t>2% - 0.778</t>
  </si>
  <si>
    <t>2% - 0.845</t>
  </si>
  <si>
    <t>2% - 0.917</t>
  </si>
  <si>
    <t>2% - 0.995</t>
  </si>
  <si>
    <t>2% - 1.08</t>
  </si>
  <si>
    <t>2% - 1.172</t>
  </si>
  <si>
    <t>2% - 1.272</t>
  </si>
  <si>
    <t>2% - 1.381</t>
  </si>
  <si>
    <t>2% - 1.499</t>
  </si>
  <si>
    <t>2% - 1.627</t>
  </si>
  <si>
    <t>2% - 1.766</t>
  </si>
  <si>
    <t>2% - 1.917</t>
  </si>
  <si>
    <t>2% - 2.08</t>
  </si>
  <si>
    <t>2% - 2.257</t>
  </si>
  <si>
    <t>2% - 2.449</t>
  </si>
  <si>
    <t>2% - 2.658</t>
  </si>
  <si>
    <t>2% - 2.884</t>
  </si>
  <si>
    <t>2% - 3.13</t>
  </si>
  <si>
    <t>2% - 3.397</t>
  </si>
  <si>
    <t>2% - 3.686</t>
  </si>
  <si>
    <t>2% - 4</t>
  </si>
  <si>
    <t>2% - 4.34</t>
  </si>
  <si>
    <t>2% - 4.709</t>
  </si>
  <si>
    <t>2% - 5.11</t>
  </si>
  <si>
    <t>2% - 5.545</t>
  </si>
  <si>
    <t>2% - 6.017</t>
  </si>
  <si>
    <t>2% - 6.529</t>
  </si>
  <si>
    <t>2% - 7.084</t>
  </si>
  <si>
    <t>2% - 7.687</t>
  </si>
  <si>
    <t>2% - 8.341</t>
  </si>
  <si>
    <t>2% - 9.05</t>
  </si>
  <si>
    <t>2% - 9.82</t>
  </si>
  <si>
    <t>2% - 10.655</t>
  </si>
  <si>
    <t>2% - 11.561</t>
  </si>
  <si>
    <t>2% - 12.544</t>
  </si>
  <si>
    <t>2% - 13.611</t>
  </si>
  <si>
    <t>2% - 14.768</t>
  </si>
  <si>
    <t>2% - 16.024</t>
  </si>
  <si>
    <t>2% - 17.387</t>
  </si>
  <si>
    <t>2% - 18.865</t>
  </si>
  <si>
    <t>2% - 20.469</t>
  </si>
  <si>
    <t>2% - 22.209</t>
  </si>
  <si>
    <t>2% - 24.097</t>
  </si>
  <si>
    <t>2% - 26.146</t>
  </si>
  <si>
    <t>2% - 28.369</t>
  </si>
  <si>
    <t>2% - 30.781</t>
  </si>
  <si>
    <t>2% - 33.398</t>
  </si>
  <si>
    <t>2% - 36.237</t>
  </si>
  <si>
    <t>2% - 39.318</t>
  </si>
  <si>
    <t>2% - 42.661</t>
  </si>
  <si>
    <t>2% - 46.288</t>
  </si>
  <si>
    <t>2% - 50.223</t>
  </si>
  <si>
    <t>2% - 54.492</t>
  </si>
  <si>
    <t>2% - 59.124</t>
  </si>
  <si>
    <t>2% - 64.15</t>
  </si>
  <si>
    <t>2% - 69.603</t>
  </si>
  <si>
    <t>2% - 75.52</t>
  </si>
  <si>
    <t>2% - 81.94</t>
  </si>
  <si>
    <t>2% - 88.905</t>
  </si>
  <si>
    <t>2% - 96.462</t>
  </si>
  <si>
    <t>2% - 104.662</t>
  </si>
  <si>
    <t>2% - 113.559</t>
  </si>
  <si>
    <t>2% - 123.212</t>
  </si>
  <si>
    <t>2% - 133.686</t>
  </si>
  <si>
    <t>2% - 145.05</t>
  </si>
  <si>
    <t>2% - 157.38</t>
  </si>
  <si>
    <t>2% - 170.758</t>
  </si>
  <si>
    <t>2% - 185.273</t>
  </si>
  <si>
    <t>2% - 201.022</t>
  </si>
  <si>
    <t>2% - 218.109</t>
  </si>
  <si>
    <t>2% - 236.649</t>
  </si>
  <si>
    <t>2% - 256.765</t>
  </si>
  <si>
    <t>Northern 0.03</t>
  </si>
  <si>
    <t>3% - 0.025</t>
  </si>
  <si>
    <t>3% - 0.04</t>
  </si>
  <si>
    <t>3% - 0.055</t>
  </si>
  <si>
    <t>3% - 0.07</t>
  </si>
  <si>
    <t>3% - 0.085</t>
  </si>
  <si>
    <t>3% - 0.1</t>
  </si>
  <si>
    <t>3% - 0.115</t>
  </si>
  <si>
    <t>3% - 0.13</t>
  </si>
  <si>
    <t>3% - 0.145</t>
  </si>
  <si>
    <t>3% - 0.16</t>
  </si>
  <si>
    <t>3% - 0.175</t>
  </si>
  <si>
    <t>3% - 0.19</t>
  </si>
  <si>
    <t>3% - 0.207</t>
  </si>
  <si>
    <t>3% - 0.225</t>
  </si>
  <si>
    <t>3% - 0.245</t>
  </si>
  <si>
    <t>3% - 0.266</t>
  </si>
  <si>
    <t>3% - 0.289</t>
  </si>
  <si>
    <t>3% - 0.314</t>
  </si>
  <si>
    <t>3% - 0.341</t>
  </si>
  <si>
    <t>3% - 0.37</t>
  </si>
  <si>
    <t>3% - 0.402</t>
  </si>
  <si>
    <t>3% - 0.437</t>
  </si>
  <si>
    <t>3% - 0.475</t>
  </si>
  <si>
    <t>3% - 0.516</t>
  </si>
  <si>
    <t>3% - 0.56</t>
  </si>
  <si>
    <t>3% - 0.608</t>
  </si>
  <si>
    <t>3% - 0.66</t>
  </si>
  <si>
    <t>3% - 0.717</t>
  </si>
  <si>
    <t>3% - 0.778</t>
  </si>
  <si>
    <t>3% - 0.845</t>
  </si>
  <si>
    <t>3% - 0.917</t>
  </si>
  <si>
    <t>3% - 0.995</t>
  </si>
  <si>
    <t>3% - 1.08</t>
  </si>
  <si>
    <t>3% - 1.172</t>
  </si>
  <si>
    <t>3% - 1.272</t>
  </si>
  <si>
    <t>3% - 1.381</t>
  </si>
  <si>
    <t>3% - 1.499</t>
  </si>
  <si>
    <t>3% - 1.627</t>
  </si>
  <si>
    <t>3% - 1.766</t>
  </si>
  <si>
    <t>3% - 1.917</t>
  </si>
  <si>
    <t>3% - 2.08</t>
  </si>
  <si>
    <t>3% - 2.257</t>
  </si>
  <si>
    <t>3% - 2.449</t>
  </si>
  <si>
    <t>3% - 2.658</t>
  </si>
  <si>
    <t>3% - 2.884</t>
  </si>
  <si>
    <t>3% - 3.13</t>
  </si>
  <si>
    <t>3% - 3.397</t>
  </si>
  <si>
    <t>3% - 3.686</t>
  </si>
  <si>
    <t>3% - 4</t>
  </si>
  <si>
    <t>3% - 4.34</t>
  </si>
  <si>
    <t>3% - 4.709</t>
  </si>
  <si>
    <t>3% - 5.11</t>
  </si>
  <si>
    <t>3% - 5.545</t>
  </si>
  <si>
    <t>3% - 6.017</t>
  </si>
  <si>
    <t>3% - 6.529</t>
  </si>
  <si>
    <t>3% - 7.084</t>
  </si>
  <si>
    <t>3% - 7.687</t>
  </si>
  <si>
    <t>3% - 8.341</t>
  </si>
  <si>
    <t>3% - 9.05</t>
  </si>
  <si>
    <t>3% - 9.82</t>
  </si>
  <si>
    <t>3% - 10.655</t>
  </si>
  <si>
    <t>3% - 11.561</t>
  </si>
  <si>
    <t>3% - 12.544</t>
  </si>
  <si>
    <t>3% - 13.611</t>
  </si>
  <si>
    <t>3% - 14.768</t>
  </si>
  <si>
    <t>3% - 16.024</t>
  </si>
  <si>
    <t>3% - 17.387</t>
  </si>
  <si>
    <t>3% - 18.865</t>
  </si>
  <si>
    <t>3% - 20.469</t>
  </si>
  <si>
    <t>3% - 22.209</t>
  </si>
  <si>
    <t>3% - 24.097</t>
  </si>
  <si>
    <t>3% - 26.146</t>
  </si>
  <si>
    <t>3% - 28.369</t>
  </si>
  <si>
    <t>3% - 30.781</t>
  </si>
  <si>
    <t>3% - 33.398</t>
  </si>
  <si>
    <t>3% - 36.237</t>
  </si>
  <si>
    <t>3% - 39.318</t>
  </si>
  <si>
    <t>3% - 42.661</t>
  </si>
  <si>
    <t>3% - 46.288</t>
  </si>
  <si>
    <t>3% - 50.223</t>
  </si>
  <si>
    <t>3% - 54.492</t>
  </si>
  <si>
    <t>3% - 59.124</t>
  </si>
  <si>
    <t>3% - 64.15</t>
  </si>
  <si>
    <t>3% - 69.603</t>
  </si>
  <si>
    <t>3% - 75.52</t>
  </si>
  <si>
    <t>3% - 81.94</t>
  </si>
  <si>
    <t>3% - 88.905</t>
  </si>
  <si>
    <t>3% - 96.462</t>
  </si>
  <si>
    <t>3% - 104.662</t>
  </si>
  <si>
    <t>3% - 113.559</t>
  </si>
  <si>
    <t>3% - 123.212</t>
  </si>
  <si>
    <t>3% - 133.686</t>
  </si>
  <si>
    <t>3% - 145.05</t>
  </si>
  <si>
    <t>3% - 157.38</t>
  </si>
  <si>
    <t>3% - 170.758</t>
  </si>
  <si>
    <t>3% - 185.273</t>
  </si>
  <si>
    <t>3% - 201.022</t>
  </si>
  <si>
    <t>3% - 218.109</t>
  </si>
  <si>
    <t>3% - 236.649</t>
  </si>
  <si>
    <t>3% - 256.765</t>
  </si>
  <si>
    <t>Northern 0.04</t>
  </si>
  <si>
    <t>4% - 0.025</t>
  </si>
  <si>
    <t>4% - 0.04</t>
  </si>
  <si>
    <t>4% - 0.055</t>
  </si>
  <si>
    <t>4% - 0.07</t>
  </si>
  <si>
    <t>4% - 0.085</t>
  </si>
  <si>
    <t>4% - 0.1</t>
  </si>
  <si>
    <t>4% - 0.115</t>
  </si>
  <si>
    <t>4% - 0.13</t>
  </si>
  <si>
    <t>4% - 0.145</t>
  </si>
  <si>
    <t>4% - 0.16</t>
  </si>
  <si>
    <t>4% - 0.175</t>
  </si>
  <si>
    <t>4% - 0.19</t>
  </si>
  <si>
    <t>4% - 0.207</t>
  </si>
  <si>
    <t>4% - 0.225</t>
  </si>
  <si>
    <t>4% - 0.245</t>
  </si>
  <si>
    <t>4% - 0.266</t>
  </si>
  <si>
    <t>4% - 0.289</t>
  </si>
  <si>
    <t>4% - 0.314</t>
  </si>
  <si>
    <t>4% - 0.341</t>
  </si>
  <si>
    <t>4% - 0.37</t>
  </si>
  <si>
    <t>4% - 0.402</t>
  </si>
  <si>
    <t>4% - 0.437</t>
  </si>
  <si>
    <t>4% - 0.475</t>
  </si>
  <si>
    <t>4% - 0.516</t>
  </si>
  <si>
    <t>4% - 0.56</t>
  </si>
  <si>
    <t>4% - 0.608</t>
  </si>
  <si>
    <t>4% - 0.66</t>
  </si>
  <si>
    <t>4% - 0.717</t>
  </si>
  <si>
    <t>4% - 0.778</t>
  </si>
  <si>
    <t>4% - 0.845</t>
  </si>
  <si>
    <t>4% - 0.917</t>
  </si>
  <si>
    <t>4% - 0.995</t>
  </si>
  <si>
    <t>4% - 1.08</t>
  </si>
  <si>
    <t>4% - 1.172</t>
  </si>
  <si>
    <t>4% - 1.272</t>
  </si>
  <si>
    <t>4% - 1.381</t>
  </si>
  <si>
    <t>4% - 1.499</t>
  </si>
  <si>
    <t>4% - 1.627</t>
  </si>
  <si>
    <t>4% - 1.766</t>
  </si>
  <si>
    <t>4% - 1.917</t>
  </si>
  <si>
    <t>4% - 2.08</t>
  </si>
  <si>
    <t>4% - 2.257</t>
  </si>
  <si>
    <t>4% - 2.449</t>
  </si>
  <si>
    <t>4% - 2.658</t>
  </si>
  <si>
    <t>4% - 2.884</t>
  </si>
  <si>
    <t>4% - 3.13</t>
  </si>
  <si>
    <t>4% - 3.397</t>
  </si>
  <si>
    <t>4% - 3.686</t>
  </si>
  <si>
    <t>4% - 4</t>
  </si>
  <si>
    <t>4% - 4.34</t>
  </si>
  <si>
    <t>4% - 4.709</t>
  </si>
  <si>
    <t>4% - 5.11</t>
  </si>
  <si>
    <t>4% - 5.545</t>
  </si>
  <si>
    <t>4% - 6.017</t>
  </si>
  <si>
    <t>4% - 6.529</t>
  </si>
  <si>
    <t>4% - 7.084</t>
  </si>
  <si>
    <t>4% - 7.687</t>
  </si>
  <si>
    <t>4% - 8.341</t>
  </si>
  <si>
    <t>4% - 9.05</t>
  </si>
  <si>
    <t>4% - 9.82</t>
  </si>
  <si>
    <t>4% - 10.655</t>
  </si>
  <si>
    <t>4% - 11.561</t>
  </si>
  <si>
    <t>4% - 12.544</t>
  </si>
  <si>
    <t>4% - 13.611</t>
  </si>
  <si>
    <t>4% - 14.768</t>
  </si>
  <si>
    <t>4% - 16.024</t>
  </si>
  <si>
    <t>4% - 17.387</t>
  </si>
  <si>
    <t>4% - 18.865</t>
  </si>
  <si>
    <t>4% - 20.469</t>
  </si>
  <si>
    <t>4% - 22.209</t>
  </si>
  <si>
    <t>4% - 24.097</t>
  </si>
  <si>
    <t>4% - 26.146</t>
  </si>
  <si>
    <t>4% - 28.369</t>
  </si>
  <si>
    <t>4% - 30.781</t>
  </si>
  <si>
    <t>4% - 33.398</t>
  </si>
  <si>
    <t>4% - 36.237</t>
  </si>
  <si>
    <t>4% - 39.318</t>
  </si>
  <si>
    <t>4% - 42.661</t>
  </si>
  <si>
    <t>4% - 46.288</t>
  </si>
  <si>
    <t>4% - 50.223</t>
  </si>
  <si>
    <t>4% - 54.492</t>
  </si>
  <si>
    <t>4% - 59.124</t>
  </si>
  <si>
    <t>4% - 64.15</t>
  </si>
  <si>
    <t>4% - 69.603</t>
  </si>
  <si>
    <t>4% - 75.52</t>
  </si>
  <si>
    <t>4% - 81.94</t>
  </si>
  <si>
    <t>4% - 88.905</t>
  </si>
  <si>
    <t>4% - 96.462</t>
  </si>
  <si>
    <t>4% - 104.662</t>
  </si>
  <si>
    <t>4% - 113.559</t>
  </si>
  <si>
    <t>4% - 123.212</t>
  </si>
  <si>
    <t>4% - 133.686</t>
  </si>
  <si>
    <t>4% - 145.05</t>
  </si>
  <si>
    <t>4% - 157.38</t>
  </si>
  <si>
    <t>4% - 170.758</t>
  </si>
  <si>
    <t>4% - 185.273</t>
  </si>
  <si>
    <t>4% - 201.022</t>
  </si>
  <si>
    <t>4% - 218.109</t>
  </si>
  <si>
    <t>4% - 236.649</t>
  </si>
  <si>
    <t>4% - 256.765</t>
  </si>
  <si>
    <t>Northern 0.05</t>
  </si>
  <si>
    <t>5% - 0.025</t>
  </si>
  <si>
    <t>5% - 0.04</t>
  </si>
  <si>
    <t>5% - 0.055</t>
  </si>
  <si>
    <t>5% - 0.07</t>
  </si>
  <si>
    <t>5% - 0.085</t>
  </si>
  <si>
    <t>5% - 0.1</t>
  </si>
  <si>
    <t>5% - 0.115</t>
  </si>
  <si>
    <t>5% - 0.13</t>
  </si>
  <si>
    <t>5% - 0.145</t>
  </si>
  <si>
    <t>5% - 0.16</t>
  </si>
  <si>
    <t>5% - 0.175</t>
  </si>
  <si>
    <t>5% - 0.19</t>
  </si>
  <si>
    <t>5% - 0.207</t>
  </si>
  <si>
    <t>5% - 0.225</t>
  </si>
  <si>
    <t>5% - 0.245</t>
  </si>
  <si>
    <t>5% - 0.266</t>
  </si>
  <si>
    <t>5% - 0.289</t>
  </si>
  <si>
    <t>5% - 0.314</t>
  </si>
  <si>
    <t>5% - 0.341</t>
  </si>
  <si>
    <t>5% - 0.37</t>
  </si>
  <si>
    <t>5% - 0.402</t>
  </si>
  <si>
    <t>5% - 0.437</t>
  </si>
  <si>
    <t>5% - 0.475</t>
  </si>
  <si>
    <t>5% - 0.516</t>
  </si>
  <si>
    <t>5% - 0.56</t>
  </si>
  <si>
    <t>5% - 0.608</t>
  </si>
  <si>
    <t>5% - 0.66</t>
  </si>
  <si>
    <t>5% - 0.717</t>
  </si>
  <si>
    <t>5% - 0.778</t>
  </si>
  <si>
    <t>5% - 0.845</t>
  </si>
  <si>
    <t>5% - 0.917</t>
  </si>
  <si>
    <t>5% - 0.995</t>
  </si>
  <si>
    <t>5% - 1.08</t>
  </si>
  <si>
    <t>5% - 1.172</t>
  </si>
  <si>
    <t>5% - 1.272</t>
  </si>
  <si>
    <t>5% - 1.381</t>
  </si>
  <si>
    <t>5% - 1.499</t>
  </si>
  <si>
    <t>5% - 1.627</t>
  </si>
  <si>
    <t>5% - 1.766</t>
  </si>
  <si>
    <t>5% - 1.917</t>
  </si>
  <si>
    <t>5% - 2.08</t>
  </si>
  <si>
    <t>5% - 2.257</t>
  </si>
  <si>
    <t>5% - 2.449</t>
  </si>
  <si>
    <t>5% - 2.658</t>
  </si>
  <si>
    <t>5% - 2.884</t>
  </si>
  <si>
    <t>5% - 3.13</t>
  </si>
  <si>
    <t>5% - 3.397</t>
  </si>
  <si>
    <t>5% - 3.686</t>
  </si>
  <si>
    <t>5% - 4</t>
  </si>
  <si>
    <t>5% - 4.34</t>
  </si>
  <si>
    <t>5% - 4.709</t>
  </si>
  <si>
    <t>5% - 5.11</t>
  </si>
  <si>
    <t>5% - 5.545</t>
  </si>
  <si>
    <t>5% - 6.017</t>
  </si>
  <si>
    <t>5% - 6.529</t>
  </si>
  <si>
    <t>5% - 7.084</t>
  </si>
  <si>
    <t>5% - 7.687</t>
  </si>
  <si>
    <t>5% - 8.341</t>
  </si>
  <si>
    <t>5% - 9.05</t>
  </si>
  <si>
    <t>5% - 9.82</t>
  </si>
  <si>
    <t>5% - 10.655</t>
  </si>
  <si>
    <t>5% - 11.561</t>
  </si>
  <si>
    <t>5% - 12.544</t>
  </si>
  <si>
    <t>5% - 13.611</t>
  </si>
  <si>
    <t>5% - 14.768</t>
  </si>
  <si>
    <t>5% - 16.024</t>
  </si>
  <si>
    <t>5% - 17.387</t>
  </si>
  <si>
    <t>5% - 18.865</t>
  </si>
  <si>
    <t>5% - 20.469</t>
  </si>
  <si>
    <t>5% - 22.209</t>
  </si>
  <si>
    <t>5% - 24.097</t>
  </si>
  <si>
    <t>5% - 26.146</t>
  </si>
  <si>
    <t>5% - 28.369</t>
  </si>
  <si>
    <t>5% - 30.781</t>
  </si>
  <si>
    <t>5% - 33.398</t>
  </si>
  <si>
    <t>5% - 36.237</t>
  </si>
  <si>
    <t>5% - 39.318</t>
  </si>
  <si>
    <t>5% - 42.661</t>
  </si>
  <si>
    <t>5% - 46.288</t>
  </si>
  <si>
    <t>5% - 50.223</t>
  </si>
  <si>
    <t>5% - 54.492</t>
  </si>
  <si>
    <t>5% - 59.124</t>
  </si>
  <si>
    <t>5% - 64.15</t>
  </si>
  <si>
    <t>5% - 69.603</t>
  </si>
  <si>
    <t>5% - 75.52</t>
  </si>
  <si>
    <t>5% - 81.94</t>
  </si>
  <si>
    <t>5% - 88.905</t>
  </si>
  <si>
    <t>5% - 96.462</t>
  </si>
  <si>
    <t>5% - 104.662</t>
  </si>
  <si>
    <t>5% - 113.559</t>
  </si>
  <si>
    <t>5% - 123.212</t>
  </si>
  <si>
    <t>5% - 133.686</t>
  </si>
  <si>
    <t>5% - 145.05</t>
  </si>
  <si>
    <t>5% - 157.38</t>
  </si>
  <si>
    <t>5% - 170.758</t>
  </si>
  <si>
    <t>5% - 185.273</t>
  </si>
  <si>
    <t>5% - 201.022</t>
  </si>
  <si>
    <t>5% - 218.109</t>
  </si>
  <si>
    <t>5% - 236.649</t>
  </si>
  <si>
    <t>5% - 256.765</t>
  </si>
  <si>
    <t>Kootingal Moonbi 0.01</t>
  </si>
  <si>
    <t>Kootingal Moonbi 0.02</t>
  </si>
  <si>
    <t>Kootingal Moonbi 0.03</t>
  </si>
  <si>
    <t>Kootingal Moonbi 0.04</t>
  </si>
  <si>
    <t>Kootingal Moonbi 0.05</t>
  </si>
  <si>
    <t>Western 0.01</t>
  </si>
  <si>
    <t>Western 0.02</t>
  </si>
  <si>
    <t>Western 0.03</t>
  </si>
  <si>
    <t>Western 0.04</t>
  </si>
  <si>
    <t>Western 0.05</t>
  </si>
  <si>
    <t>Tamworth 0.01</t>
  </si>
  <si>
    <t>Tamworth 0.02</t>
  </si>
  <si>
    <t>Tamworth 0.03</t>
  </si>
  <si>
    <t>Tamworth 0.04</t>
  </si>
  <si>
    <t>Tamworth 0.05</t>
  </si>
  <si>
    <t>Permissible Discharge m³/s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</si>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</sst>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3" fillId="10" borderId="16" applyNumberFormat="0" applyAlignment="0" applyProtection="0"/>
    <xf numFmtId="0" fontId="4" fillId="11" borderId="17" applyNumberFormat="0" applyAlignment="0" applyProtection="0"/>
  </cellStyleXfs>
  <cellXfs count="65">
    <xf numFmtId="0" fontId="0" fillId="0" borderId="0" xfId="0"/>
    <xf numFmtId="2" fontId="0" fillId="2" borderId="0" xfId="0" applyNumberFormat="1" applyFill="1"/>
    <xf numFmtId="0" fontId="2" fillId="0" borderId="0" xfId="0" applyFont="1"/>
    <xf numFmtId="0" fontId="2" fillId="3" borderId="0" xfId="0" applyFont="1" applyFill="1" applyAlignment="1">
      <alignment textRotation="90" wrapText="1"/>
    </xf>
    <xf numFmtId="0" fontId="2" fillId="4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/>
    <xf numFmtId="2" fontId="0" fillId="0" borderId="0" xfId="0" applyNumberFormat="1"/>
    <xf numFmtId="2" fontId="0" fillId="6" borderId="0" xfId="0" applyNumberFormat="1" applyFill="1"/>
    <xf numFmtId="0" fontId="2" fillId="0" borderId="0" xfId="0" applyFont="1" applyAlignment="1">
      <alignment textRotation="90" wrapText="1"/>
    </xf>
    <xf numFmtId="0" fontId="2" fillId="7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0" fillId="0" borderId="0" xfId="0" applyAlignment="1">
      <alignment textRotation="90" wrapText="1"/>
    </xf>
    <xf numFmtId="0" fontId="0" fillId="0" borderId="0" xfId="0" applyAlignment="1">
      <alignment horizontal="left" wrapText="1"/>
    </xf>
    <xf numFmtId="0" fontId="0" fillId="8" borderId="0" xfId="0" applyFill="1"/>
    <xf numFmtId="164" fontId="0" fillId="0" borderId="0" xfId="0" applyNumberFormat="1"/>
    <xf numFmtId="164" fontId="0" fillId="0" borderId="0" xfId="0" applyNumberFormat="1" applyFont="1"/>
    <xf numFmtId="0" fontId="0" fillId="0" borderId="0" xfId="0" applyAlignment="1">
      <alignment horizontal="left" vertical="justify" textRotation="90"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12" borderId="2" xfId="0" applyFill="1" applyBorder="1"/>
    <xf numFmtId="0" fontId="0" fillId="12" borderId="0" xfId="0" applyFill="1" applyBorder="1"/>
    <xf numFmtId="9" fontId="0" fillId="12" borderId="4" xfId="0" applyNumberFormat="1" applyFill="1" applyBorder="1" applyAlignment="1">
      <alignment horizontal="center"/>
    </xf>
    <xf numFmtId="0" fontId="0" fillId="12" borderId="0" xfId="0" applyFill="1"/>
    <xf numFmtId="9" fontId="0" fillId="12" borderId="0" xfId="0" applyNumberFormat="1" applyFill="1"/>
    <xf numFmtId="164" fontId="0" fillId="12" borderId="4" xfId="0" applyNumberForma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10" borderId="16" xfId="1"/>
    <xf numFmtId="0" fontId="4" fillId="11" borderId="17" xfId="2"/>
    <xf numFmtId="0" fontId="1" fillId="0" borderId="5" xfId="0" applyFont="1" applyBorder="1"/>
    <xf numFmtId="9" fontId="0" fillId="9" borderId="9" xfId="0" applyNumberFormat="1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" fillId="0" borderId="7" xfId="0" applyFont="1" applyBorder="1"/>
    <xf numFmtId="0" fontId="1" fillId="0" borderId="19" xfId="0" applyFont="1" applyBorder="1"/>
    <xf numFmtId="9" fontId="0" fillId="9" borderId="21" xfId="0" applyNumberForma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9" fontId="0" fillId="0" borderId="1" xfId="0" applyNumberFormat="1" applyBorder="1" applyAlignment="1"/>
    <xf numFmtId="9" fontId="0" fillId="0" borderId="3" xfId="0" applyNumberForma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10" borderId="22" xfId="1" applyBorder="1"/>
    <xf numFmtId="0" fontId="0" fillId="0" borderId="5" xfId="0" applyBorder="1"/>
  </cellXfs>
  <cellStyles count="3">
    <cellStyle name="Input" xfId="1" builtinId="20"/>
    <cellStyle name="Normal" xfId="0" builtinId="0"/>
    <cellStyle name="Output" xfId="2" builtinId="21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6</xdr:row>
      <xdr:rowOff>38100</xdr:rowOff>
    </xdr:from>
    <xdr:to>
      <xdr:col>23</xdr:col>
      <xdr:colOff>71412</xdr:colOff>
      <xdr:row>33</xdr:row>
      <xdr:rowOff>189558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574A3-6C8E-4AB9-B8C6-67E3B28F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1181100"/>
          <a:ext cx="7691412" cy="5294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DEAF-5816-4347-BFAA-03A54DD3F4DA}">
  <dimension ref="A1:P5"/>
  <sheetViews>
    <sheetView topLeftCell="D1" workbookViewId="0">
      <selection activeCell="S3" sqref="S3"/>
    </sheetView>
  </sheetViews>
  <sheetFormatPr defaultColWidth="8.85546875" defaultRowHeight="15" x14ac:dyDescent="0.25"/>
  <cols>
    <col min="1" max="2" width="0" style="27" hidden="1" customWidth="1"/>
    <col min="3" max="3" width="18.140625" style="27" hidden="1" customWidth="1"/>
    <col min="4" max="4" width="16.85546875" style="27" bestFit="1" customWidth="1"/>
    <col min="5" max="8" width="8.85546875" style="27"/>
    <col min="9" max="10" width="0" style="27" hidden="1" customWidth="1"/>
    <col min="11" max="15" width="8.85546875" style="27" hidden="1" customWidth="1"/>
    <col min="16" max="16" width="11.28515625" style="27" hidden="1" customWidth="1"/>
    <col min="17" max="16384" width="8.85546875" style="27"/>
  </cols>
  <sheetData>
    <row r="1" spans="1:16" x14ac:dyDescent="0.25">
      <c r="C1" s="27" t="s">
        <v>58</v>
      </c>
      <c r="D1" s="41" t="s">
        <v>599</v>
      </c>
      <c r="E1" s="41" t="s">
        <v>63</v>
      </c>
      <c r="F1" s="41" t="s">
        <v>64</v>
      </c>
      <c r="G1" s="41" t="s">
        <v>65</v>
      </c>
      <c r="H1" s="41" t="s">
        <v>66</v>
      </c>
    </row>
    <row r="2" spans="1:16" x14ac:dyDescent="0.25">
      <c r="A2" s="27">
        <v>-31.125</v>
      </c>
      <c r="B2" s="27">
        <v>150.94999999999999</v>
      </c>
      <c r="C2" s="27" t="s">
        <v>67</v>
      </c>
      <c r="D2" s="64" t="s">
        <v>60</v>
      </c>
      <c r="E2" s="64">
        <v>-31.2</v>
      </c>
      <c r="F2" s="64">
        <v>150.9</v>
      </c>
      <c r="G2" s="64">
        <v>-31.05</v>
      </c>
      <c r="H2" s="64">
        <v>151.15</v>
      </c>
      <c r="I2" s="63">
        <f>Calculator!C3</f>
        <v>-31.112500000000001</v>
      </c>
      <c r="J2" s="39">
        <f>Calculator!D3</f>
        <v>151</v>
      </c>
      <c r="K2" s="27">
        <f>$I$2</f>
        <v>-31.112500000000001</v>
      </c>
      <c r="L2" s="27">
        <f>$J$2</f>
        <v>151</v>
      </c>
      <c r="M2" s="27">
        <f>IF(AND(K2&gt;=E2,K2&lt;G2),1,0)</f>
        <v>1</v>
      </c>
      <c r="N2" s="27">
        <f>IF(AND(L2&gt;=F2,L2&lt;H2),1,0)</f>
        <v>1</v>
      </c>
      <c r="O2" s="27">
        <f>SUM(M2:N2)</f>
        <v>2</v>
      </c>
      <c r="P2" s="40" t="str">
        <f>INDEX(D2:D5,MATCH(2,O2:O5,0))</f>
        <v>Tamworth</v>
      </c>
    </row>
    <row r="3" spans="1:16" x14ac:dyDescent="0.25">
      <c r="A3" s="27">
        <v>-31.112500000000001</v>
      </c>
      <c r="B3" s="27">
        <v>150.85</v>
      </c>
      <c r="C3" s="27" t="s">
        <v>68</v>
      </c>
      <c r="D3" s="64" t="s">
        <v>69</v>
      </c>
      <c r="E3" s="64">
        <v>-31.2</v>
      </c>
      <c r="F3" s="64">
        <v>150.80000000000001</v>
      </c>
      <c r="G3" s="64">
        <v>-31.05</v>
      </c>
      <c r="H3" s="64">
        <v>150.9</v>
      </c>
      <c r="K3" s="27">
        <f>K2</f>
        <v>-31.112500000000001</v>
      </c>
      <c r="L3" s="27">
        <f>L2</f>
        <v>151</v>
      </c>
      <c r="M3" s="27">
        <f t="shared" ref="M3:N5" si="0">IF(AND(K3&gt;=E3,K3&lt;G3),1,0)</f>
        <v>1</v>
      </c>
      <c r="N3" s="27">
        <f t="shared" si="0"/>
        <v>0</v>
      </c>
      <c r="O3" s="27">
        <f t="shared" ref="O3:O5" si="1">SUM(M3:N3)</f>
        <v>1</v>
      </c>
    </row>
    <row r="4" spans="1:16" x14ac:dyDescent="0.25">
      <c r="A4" s="27">
        <v>-31.024999999999999</v>
      </c>
      <c r="B4" s="27">
        <v>150.94999999999999</v>
      </c>
      <c r="C4" s="27" t="s">
        <v>70</v>
      </c>
      <c r="D4" s="64" t="s">
        <v>71</v>
      </c>
      <c r="E4" s="64">
        <v>-31.05</v>
      </c>
      <c r="F4" s="64">
        <v>150.80000000000001</v>
      </c>
      <c r="G4" s="64">
        <v>-31</v>
      </c>
      <c r="H4" s="64">
        <v>151.05000000000001</v>
      </c>
      <c r="K4" s="27">
        <f t="shared" ref="K4:L5" si="2">K3</f>
        <v>-31.112500000000001</v>
      </c>
      <c r="L4" s="27">
        <f t="shared" si="2"/>
        <v>151</v>
      </c>
      <c r="M4" s="27">
        <f t="shared" si="0"/>
        <v>0</v>
      </c>
      <c r="N4" s="27">
        <f t="shared" si="0"/>
        <v>1</v>
      </c>
      <c r="O4" s="27">
        <f t="shared" si="1"/>
        <v>1</v>
      </c>
    </row>
    <row r="5" spans="1:16" x14ac:dyDescent="0.25">
      <c r="A5" s="27">
        <v>-31.037500000000001</v>
      </c>
      <c r="B5" s="27">
        <v>151.0625</v>
      </c>
      <c r="C5" s="27" t="s">
        <v>72</v>
      </c>
      <c r="D5" s="64" t="s">
        <v>73</v>
      </c>
      <c r="E5" s="64">
        <v>-31.05</v>
      </c>
      <c r="F5" s="64">
        <v>151.05000000000001</v>
      </c>
      <c r="G5" s="64">
        <v>-31</v>
      </c>
      <c r="H5" s="64">
        <v>151.15</v>
      </c>
      <c r="K5" s="27">
        <f t="shared" si="2"/>
        <v>-31.112500000000001</v>
      </c>
      <c r="L5" s="27">
        <f t="shared" si="2"/>
        <v>151</v>
      </c>
      <c r="M5" s="27">
        <f t="shared" si="0"/>
        <v>0</v>
      </c>
      <c r="N5" s="27">
        <f t="shared" si="0"/>
        <v>0</v>
      </c>
      <c r="O5" s="27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400-77B1-4F76-A93C-C603C4D947E4}">
  <sheetPr codeName="Sheet1"/>
  <dimension ref="A1:V15"/>
  <sheetViews>
    <sheetView tabSelected="1" topLeftCell="B1" workbookViewId="0">
      <selection activeCell="B1" sqref="B1:F1"/>
    </sheetView>
  </sheetViews>
  <sheetFormatPr defaultRowHeight="15" x14ac:dyDescent="0.25"/>
  <cols>
    <col min="1" max="1" width="18.5703125" style="34" hidden="1" customWidth="1"/>
    <col min="2" max="2" width="20" style="27" customWidth="1"/>
    <col min="3" max="3" width="8.85546875" style="27"/>
    <col min="5" max="5" width="8.85546875" style="27"/>
    <col min="6" max="6" width="8.85546875" style="27" customWidth="1"/>
    <col min="7" max="7" width="9.5703125" customWidth="1"/>
    <col min="8" max="12" width="9.5703125" bestFit="1" customWidth="1"/>
  </cols>
  <sheetData>
    <row r="1" spans="1:22" x14ac:dyDescent="0.25">
      <c r="A1" s="31"/>
      <c r="B1" s="60" t="s">
        <v>76</v>
      </c>
      <c r="C1" s="61"/>
      <c r="D1" s="61"/>
      <c r="E1" s="61"/>
      <c r="F1" s="61"/>
      <c r="G1" s="60" t="s">
        <v>598</v>
      </c>
      <c r="H1" s="61"/>
      <c r="I1" s="61"/>
      <c r="J1" s="61"/>
      <c r="K1" s="61"/>
      <c r="L1" s="62"/>
    </row>
    <row r="2" spans="1:22" x14ac:dyDescent="0.25">
      <c r="A2" s="32" t="s">
        <v>58</v>
      </c>
      <c r="B2" s="45" t="s">
        <v>59</v>
      </c>
      <c r="C2" s="41" t="s">
        <v>74</v>
      </c>
      <c r="D2" s="41" t="s">
        <v>75</v>
      </c>
      <c r="E2" s="41" t="s">
        <v>56</v>
      </c>
      <c r="F2" s="46" t="s">
        <v>0</v>
      </c>
      <c r="G2" s="50" t="s">
        <v>54</v>
      </c>
      <c r="H2" s="48" t="s">
        <v>55</v>
      </c>
      <c r="I2" s="49">
        <v>0.1</v>
      </c>
      <c r="J2" s="49">
        <v>0.05</v>
      </c>
      <c r="K2" s="49">
        <v>0.02</v>
      </c>
      <c r="L2" s="51">
        <v>0.01</v>
      </c>
      <c r="V2" s="27"/>
    </row>
    <row r="3" spans="1:22" ht="15.75" thickBot="1" x14ac:dyDescent="0.3">
      <c r="A3" s="33" t="str">
        <f>_xlfn.CONCAT(A5," ",F3)</f>
        <v>Tamworth 0.04</v>
      </c>
      <c r="B3" s="42" t="s">
        <v>60</v>
      </c>
      <c r="C3" s="43">
        <v>-31.112500000000001</v>
      </c>
      <c r="D3" s="43">
        <v>151</v>
      </c>
      <c r="E3" s="44">
        <v>150</v>
      </c>
      <c r="F3" s="47">
        <v>0.04</v>
      </c>
      <c r="G3" s="52">
        <f>INDEX(Summary!L:L,MATCH($A$3,Summary!L:L,0)+3)</f>
        <v>5.4205401459854023</v>
      </c>
      <c r="H3" s="53">
        <f>INDEX(Summary!M:M,MATCH($A$3,Summary!M:M,0)+3)</f>
        <v>7.3393722627737219</v>
      </c>
      <c r="I3" s="53">
        <f>INDEX(Summary!N:N,MATCH($A$3,Summary!N:N,0)+3)</f>
        <v>9.3594744525547444</v>
      </c>
      <c r="J3" s="53">
        <f>INDEX(Summary!O:O,MATCH($A$3,Summary!O:O,0)+3)</f>
        <v>11.756700729927006</v>
      </c>
      <c r="K3" s="53">
        <f>INDEX(Summary!P:P,MATCH($A$3,Summary!P:P,0)+3)</f>
        <v>14.798160583941607</v>
      </c>
      <c r="L3" s="54">
        <f>INDEX(Summary!Q:Q,MATCH($A$3,Summary!Q:Q,0)+3)</f>
        <v>17.472291970802921</v>
      </c>
      <c r="O3" s="27"/>
      <c r="P3" s="27"/>
      <c r="Q3" s="27"/>
      <c r="R3" s="27"/>
      <c r="S3" s="27"/>
      <c r="T3" s="27"/>
      <c r="U3" s="27"/>
      <c r="V3" s="27"/>
    </row>
    <row r="4" spans="1:22" x14ac:dyDescent="0.25">
      <c r="Q4" s="27"/>
      <c r="R4" s="27"/>
      <c r="S4" s="27"/>
      <c r="T4" s="27"/>
      <c r="U4" s="27"/>
      <c r="V4" s="27"/>
    </row>
    <row r="5" spans="1:22" x14ac:dyDescent="0.25">
      <c r="A5" s="34" t="str">
        <f>IF(B3="From Lat/Lon",Zones!P2,B3)</f>
        <v>Tamworth</v>
      </c>
      <c r="O5" s="27"/>
      <c r="P5" s="27"/>
      <c r="Q5" s="27"/>
      <c r="R5" s="27"/>
      <c r="S5" s="27"/>
      <c r="T5" s="27"/>
      <c r="U5" s="27"/>
      <c r="V5" s="27"/>
    </row>
    <row r="6" spans="1:22" x14ac:dyDescent="0.25">
      <c r="O6" s="27"/>
      <c r="P6" s="27"/>
      <c r="Q6" s="27"/>
      <c r="R6" s="27"/>
      <c r="S6" s="27"/>
      <c r="T6" s="27"/>
      <c r="U6" s="27"/>
      <c r="V6" s="27"/>
    </row>
    <row r="7" spans="1:22" x14ac:dyDescent="0.25">
      <c r="A7" s="34" t="s">
        <v>60</v>
      </c>
      <c r="M7" s="27"/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34" t="s">
        <v>69</v>
      </c>
      <c r="M8" s="27"/>
      <c r="O8" s="27"/>
      <c r="P8" s="27"/>
      <c r="Q8" s="27"/>
      <c r="R8" s="27"/>
      <c r="S8" s="27"/>
      <c r="T8" s="27"/>
      <c r="U8" s="27"/>
      <c r="V8" s="27"/>
    </row>
    <row r="9" spans="1:22" x14ac:dyDescent="0.25">
      <c r="A9" s="34" t="s">
        <v>71</v>
      </c>
    </row>
    <row r="10" spans="1:22" x14ac:dyDescent="0.25">
      <c r="A10" s="34" t="s">
        <v>73</v>
      </c>
      <c r="H10" s="27"/>
      <c r="I10" s="27"/>
      <c r="J10" s="27"/>
      <c r="K10" s="27"/>
      <c r="L10" s="27"/>
    </row>
    <row r="11" spans="1:22" x14ac:dyDescent="0.25">
      <c r="A11" s="34" t="s">
        <v>77</v>
      </c>
    </row>
    <row r="15" spans="1:22" x14ac:dyDescent="0.25">
      <c r="G15" s="27"/>
      <c r="H15" s="27"/>
      <c r="I15" s="27"/>
      <c r="J15" s="27"/>
      <c r="K15" s="27"/>
      <c r="L15" s="27"/>
    </row>
  </sheetData>
  <mergeCells count="2">
    <mergeCell ref="G1:L1"/>
    <mergeCell ref="B1:F1"/>
  </mergeCells>
  <conditionalFormatting sqref="C3:D3">
    <cfRule type="expression" dxfId="0" priority="3">
      <formula>$B$3=$A$11</formula>
    </cfRule>
  </conditionalFormatting>
  <dataValidations count="3">
    <dataValidation type="list" allowBlank="1" showInputMessage="1" showErrorMessage="1" sqref="F3" xr:uid="{CBA5A915-BFEB-4C9E-A299-BA53263DBBE8}">
      <formula1>"1%,2%,3%,4%,5%"</formula1>
    </dataValidation>
    <dataValidation type="decimal" allowBlank="1" showInputMessage="1" showErrorMessage="1" sqref="E3" xr:uid="{8C76C157-7C5D-4A2C-9691-8383BAA15372}">
      <formula1>0.025</formula1>
      <formula2>250</formula2>
    </dataValidation>
    <dataValidation type="list" allowBlank="1" showInputMessage="1" showErrorMessage="1" sqref="B3" xr:uid="{18E5349D-7161-4ED3-9192-D4831D2EE2F8}">
      <formula1>$A$7:$A$11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7561-45B4-4A51-8CF9-A1F7B17981D4}">
  <dimension ref="A1:R2079"/>
  <sheetViews>
    <sheetView workbookViewId="0">
      <selection activeCell="J1" sqref="J1"/>
    </sheetView>
  </sheetViews>
  <sheetFormatPr defaultColWidth="8.85546875" defaultRowHeight="15" x14ac:dyDescent="0.25"/>
  <cols>
    <col min="1" max="1" width="11.28515625" style="27" customWidth="1"/>
    <col min="2" max="9" width="8.85546875" style="27"/>
    <col min="10" max="10" width="8.85546875" style="34"/>
    <col min="11" max="11" width="8.85546875" style="34" customWidth="1"/>
    <col min="12" max="12" width="13.140625" style="34" bestFit="1" customWidth="1"/>
    <col min="13" max="13" width="17.28515625" style="34" customWidth="1"/>
    <col min="14" max="17" width="13.140625" style="34" bestFit="1" customWidth="1"/>
    <col min="18" max="18" width="8.85546875" style="34"/>
    <col min="19" max="16384" width="8.85546875" style="27"/>
  </cols>
  <sheetData>
    <row r="1" spans="1:17" ht="15.75" thickBot="1" x14ac:dyDescent="0.3">
      <c r="A1" s="59" t="s">
        <v>78</v>
      </c>
      <c r="B1" s="59"/>
      <c r="C1" s="59"/>
      <c r="D1" s="59"/>
      <c r="E1" s="59"/>
      <c r="F1" s="59"/>
      <c r="G1" s="59"/>
      <c r="H1" s="59"/>
      <c r="J1" s="34" t="s">
        <v>62</v>
      </c>
      <c r="K1" s="34" t="s">
        <v>61</v>
      </c>
      <c r="L1" s="35" t="str">
        <f>$A1</f>
        <v>Northern 0.01</v>
      </c>
      <c r="M1" s="35" t="str">
        <f t="shared" ref="M1:Q1" si="0">$A1</f>
        <v>Northern 0.01</v>
      </c>
      <c r="N1" s="35" t="str">
        <f t="shared" si="0"/>
        <v>Northern 0.01</v>
      </c>
      <c r="O1" s="35" t="str">
        <f t="shared" si="0"/>
        <v>Northern 0.01</v>
      </c>
      <c r="P1" s="35" t="str">
        <f t="shared" si="0"/>
        <v>Northern 0.01</v>
      </c>
      <c r="Q1" s="35" t="str">
        <f t="shared" si="0"/>
        <v>Northern 0.01</v>
      </c>
    </row>
    <row r="2" spans="1:17" x14ac:dyDescent="0.25">
      <c r="A2" s="55">
        <v>0.01</v>
      </c>
      <c r="B2" s="56"/>
      <c r="C2" s="57" t="s">
        <v>57</v>
      </c>
      <c r="D2" s="57"/>
      <c r="E2" s="57"/>
      <c r="F2" s="57"/>
      <c r="G2" s="57"/>
      <c r="H2" s="58"/>
      <c r="J2" s="34">
        <f>MATCH(Calculator!$E$3,B4:B103,1)</f>
        <v>93</v>
      </c>
      <c r="K2" s="34">
        <f>INDEX(B4:B103,MATCH(Calculator!$E$3,B4:B103,1))</f>
        <v>145.05000000000001</v>
      </c>
      <c r="L2" s="34">
        <f>INDEX(C4:C$10000,$J2)</f>
        <v>2.0369999999999999</v>
      </c>
      <c r="M2" s="34">
        <f>INDEX(D4:D$10000,$J2)</f>
        <v>3.0619999999999998</v>
      </c>
      <c r="N2" s="34">
        <f>INDEX(E4:E$10000,$J2)</f>
        <v>4.1150000000000002</v>
      </c>
      <c r="O2" s="34">
        <f>INDEX(F4:F$10000,$J2)</f>
        <v>5.194</v>
      </c>
      <c r="P2" s="34">
        <f>INDEX(G4:G$10000,$J2)</f>
        <v>6.9009999999999998</v>
      </c>
      <c r="Q2" s="34">
        <f>INDEX(H4:H$10000,$J2)</f>
        <v>8.2769999999999992</v>
      </c>
    </row>
    <row r="3" spans="1:17" ht="15.75" thickBot="1" x14ac:dyDescent="0.3">
      <c r="A3" s="26" t="s">
        <v>58</v>
      </c>
      <c r="B3" s="38" t="s">
        <v>56</v>
      </c>
      <c r="C3" s="28" t="s">
        <v>54</v>
      </c>
      <c r="D3" s="28" t="s">
        <v>55</v>
      </c>
      <c r="E3" s="29">
        <v>0.1</v>
      </c>
      <c r="F3" s="29">
        <v>0.05</v>
      </c>
      <c r="G3" s="29">
        <v>0.02</v>
      </c>
      <c r="H3" s="30">
        <v>0.01</v>
      </c>
      <c r="J3" s="34">
        <f>MATCH(Calculator!$E$3,B4:B103,1)+1</f>
        <v>94</v>
      </c>
      <c r="K3" s="34">
        <f>INDEX(B4:B103,MATCH(Calculator!$E$3,B4:B103,1)+1)</f>
        <v>157.38</v>
      </c>
      <c r="L3" s="34">
        <f>INDEX(C4:C$9999,$J3)</f>
        <v>2.1789999999999998</v>
      </c>
      <c r="M3" s="34">
        <f>INDEX(D4:D$9999,$J3)</f>
        <v>3.2749999999999999</v>
      </c>
      <c r="N3" s="34">
        <f>INDEX(E4:E$9999,$J3)</f>
        <v>4.3940000000000001</v>
      </c>
      <c r="O3" s="34">
        <f>INDEX(F4:F$9999,$J3)</f>
        <v>5.5069999999999997</v>
      </c>
      <c r="P3" s="34">
        <f>INDEX(G4:G$9999,$J3)</f>
        <v>7.3479999999999999</v>
      </c>
      <c r="Q3" s="34">
        <f>INDEX(H4:H$9999,$J3)</f>
        <v>8.8330000000000002</v>
      </c>
    </row>
    <row r="4" spans="1:17" ht="15.75" thickBot="1" x14ac:dyDescent="0.3">
      <c r="A4" s="37" t="s">
        <v>79</v>
      </c>
      <c r="B4" s="37">
        <v>2.5000000000000001E-2</v>
      </c>
      <c r="C4" s="24">
        <v>0</v>
      </c>
      <c r="D4" s="24">
        <v>1E-3</v>
      </c>
      <c r="E4" s="24">
        <v>1E-3</v>
      </c>
      <c r="F4" s="24">
        <v>4.0000000000000001E-3</v>
      </c>
      <c r="G4" s="24">
        <v>6.0000000000000001E-3</v>
      </c>
      <c r="H4" s="24">
        <v>7.0000000000000001E-3</v>
      </c>
      <c r="L4" s="36">
        <f>_xlfn.FORECAST.LINEAR(Calculator!$E$3,L2:L3,K2:K3)</f>
        <v>2.0940072992700727</v>
      </c>
      <c r="M4" s="36">
        <f>_xlfn.FORECAST.LINEAR(Calculator!$E$3,M2:M3,K2:K3)</f>
        <v>3.1475109489051092</v>
      </c>
      <c r="N4" s="36">
        <f>_xlfn.FORECAST.LINEAR(Calculator!$E$3,N2:N3,K2:K3)</f>
        <v>4.2270072992700731</v>
      </c>
      <c r="O4" s="36">
        <f>_xlfn.FORECAST.LINEAR(Calculator!$E$3,O2:O3,K2:K3)</f>
        <v>5.3196569343065692</v>
      </c>
      <c r="P4" s="36">
        <f>_xlfn.FORECAST.LINEAR(Calculator!$E$3,P2:P3,K2:K3)</f>
        <v>7.0804525547445252</v>
      </c>
      <c r="Q4" s="36">
        <f>_xlfn.FORECAST.LINEAR(Calculator!$E$3,Q2:Q3,K2:K3)</f>
        <v>8.500211678832116</v>
      </c>
    </row>
    <row r="5" spans="1:17" ht="15.75" thickBot="1" x14ac:dyDescent="0.3">
      <c r="A5" s="37" t="s">
        <v>80</v>
      </c>
      <c r="B5" s="25">
        <v>0.04</v>
      </c>
      <c r="C5" s="24">
        <v>0</v>
      </c>
      <c r="D5" s="24">
        <v>2E-3</v>
      </c>
      <c r="E5" s="24">
        <v>4.0000000000000001E-3</v>
      </c>
      <c r="F5" s="24">
        <v>6.0000000000000001E-3</v>
      </c>
      <c r="G5" s="24">
        <v>8.9999999999999993E-3</v>
      </c>
      <c r="H5" s="24">
        <v>0.01</v>
      </c>
    </row>
    <row r="6" spans="1:17" ht="15.75" thickBot="1" x14ac:dyDescent="0.3">
      <c r="A6" s="37" t="s">
        <v>81</v>
      </c>
      <c r="B6" s="25">
        <v>5.5E-2</v>
      </c>
      <c r="C6" s="24">
        <v>2E-3</v>
      </c>
      <c r="D6" s="24">
        <v>4.0000000000000001E-3</v>
      </c>
      <c r="E6" s="24">
        <v>6.0000000000000001E-3</v>
      </c>
      <c r="F6" s="24">
        <v>8.0000000000000002E-3</v>
      </c>
      <c r="G6" s="24">
        <v>1.2E-2</v>
      </c>
      <c r="H6" s="24">
        <v>1.4E-2</v>
      </c>
    </row>
    <row r="7" spans="1:17" ht="15.75" thickBot="1" x14ac:dyDescent="0.3">
      <c r="A7" s="37" t="s">
        <v>82</v>
      </c>
      <c r="B7" s="25">
        <v>7.0000000000000007E-2</v>
      </c>
      <c r="C7" s="24">
        <v>3.0000000000000001E-3</v>
      </c>
      <c r="D7" s="24">
        <v>5.0000000000000001E-3</v>
      </c>
      <c r="E7" s="24">
        <v>7.0000000000000001E-3</v>
      </c>
      <c r="F7" s="24">
        <v>0.01</v>
      </c>
      <c r="G7" s="24">
        <v>1.4999999999999999E-2</v>
      </c>
      <c r="H7" s="24">
        <v>1.7999999999999999E-2</v>
      </c>
      <c r="L7" s="35"/>
      <c r="M7" s="35"/>
      <c r="N7" s="35"/>
      <c r="O7" s="35"/>
      <c r="P7" s="35"/>
      <c r="Q7" s="35"/>
    </row>
    <row r="8" spans="1:17" ht="15.75" thickBot="1" x14ac:dyDescent="0.3">
      <c r="A8" s="37" t="s">
        <v>83</v>
      </c>
      <c r="B8" s="25">
        <v>8.5000000000000006E-2</v>
      </c>
      <c r="C8" s="24">
        <v>4.0000000000000001E-3</v>
      </c>
      <c r="D8" s="24">
        <v>7.0000000000000001E-3</v>
      </c>
      <c r="E8" s="24">
        <v>8.9999999999999993E-3</v>
      </c>
      <c r="F8" s="24">
        <v>1.2E-2</v>
      </c>
      <c r="G8" s="24">
        <v>1.7999999999999999E-2</v>
      </c>
      <c r="H8" s="24">
        <v>2.1000000000000001E-2</v>
      </c>
    </row>
    <row r="9" spans="1:17" ht="15.75" thickBot="1" x14ac:dyDescent="0.3">
      <c r="A9" s="37" t="s">
        <v>84</v>
      </c>
      <c r="B9" s="25">
        <v>0.1</v>
      </c>
      <c r="C9" s="24">
        <v>5.0000000000000001E-3</v>
      </c>
      <c r="D9" s="24">
        <v>8.0000000000000002E-3</v>
      </c>
      <c r="E9" s="24">
        <v>1.0999999999999999E-2</v>
      </c>
      <c r="F9" s="24">
        <v>1.4999999999999999E-2</v>
      </c>
      <c r="G9" s="24">
        <v>0.02</v>
      </c>
      <c r="H9" s="24">
        <v>2.4E-2</v>
      </c>
    </row>
    <row r="10" spans="1:17" ht="15.75" thickBot="1" x14ac:dyDescent="0.3">
      <c r="A10" s="37" t="s">
        <v>85</v>
      </c>
      <c r="B10" s="25">
        <v>0.115</v>
      </c>
      <c r="C10" s="24">
        <v>5.0000000000000001E-3</v>
      </c>
      <c r="D10" s="24">
        <v>8.9999999999999993E-3</v>
      </c>
      <c r="E10" s="24">
        <v>1.2999999999999999E-2</v>
      </c>
      <c r="F10" s="24">
        <v>1.7000000000000001E-2</v>
      </c>
      <c r="G10" s="24">
        <v>2.3E-2</v>
      </c>
      <c r="H10" s="24">
        <v>2.8000000000000001E-2</v>
      </c>
    </row>
    <row r="11" spans="1:17" ht="15.75" thickBot="1" x14ac:dyDescent="0.3">
      <c r="A11" s="37" t="s">
        <v>86</v>
      </c>
      <c r="B11" s="25">
        <v>0.13</v>
      </c>
      <c r="C11" s="24">
        <v>6.0000000000000001E-3</v>
      </c>
      <c r="D11" s="24">
        <v>1.0999999999999999E-2</v>
      </c>
      <c r="E11" s="24">
        <v>1.4E-2</v>
      </c>
      <c r="F11" s="24">
        <v>1.7999999999999999E-2</v>
      </c>
      <c r="G11" s="24">
        <v>2.5000000000000001E-2</v>
      </c>
      <c r="H11" s="24">
        <v>3.1E-2</v>
      </c>
    </row>
    <row r="12" spans="1:17" ht="15.75" thickBot="1" x14ac:dyDescent="0.3">
      <c r="A12" s="37" t="s">
        <v>87</v>
      </c>
      <c r="B12" s="25">
        <v>0.14499999999999999</v>
      </c>
      <c r="C12" s="24">
        <v>6.0000000000000001E-3</v>
      </c>
      <c r="D12" s="24">
        <v>1.2E-2</v>
      </c>
      <c r="E12" s="24">
        <v>1.4999999999999999E-2</v>
      </c>
      <c r="F12" s="24">
        <v>0.02</v>
      </c>
      <c r="G12" s="24">
        <v>2.7E-2</v>
      </c>
      <c r="H12" s="24">
        <v>3.4000000000000002E-2</v>
      </c>
    </row>
    <row r="13" spans="1:17" ht="15.75" thickBot="1" x14ac:dyDescent="0.3">
      <c r="A13" s="37" t="s">
        <v>88</v>
      </c>
      <c r="B13" s="25">
        <v>0.16</v>
      </c>
      <c r="C13" s="24">
        <v>7.0000000000000001E-3</v>
      </c>
      <c r="D13" s="24">
        <v>1.2999999999999999E-2</v>
      </c>
      <c r="E13" s="24">
        <v>1.7000000000000001E-2</v>
      </c>
      <c r="F13" s="24">
        <v>2.1999999999999999E-2</v>
      </c>
      <c r="G13" s="24">
        <v>0.03</v>
      </c>
      <c r="H13" s="24">
        <v>3.5999999999999997E-2</v>
      </c>
    </row>
    <row r="14" spans="1:17" ht="15.75" thickBot="1" x14ac:dyDescent="0.3">
      <c r="A14" s="37" t="s">
        <v>89</v>
      </c>
      <c r="B14" s="25">
        <v>0.17499999999999999</v>
      </c>
      <c r="C14" s="24">
        <v>8.0000000000000002E-3</v>
      </c>
      <c r="D14" s="24">
        <v>1.4E-2</v>
      </c>
      <c r="E14" s="24">
        <v>1.7999999999999999E-2</v>
      </c>
      <c r="F14" s="24">
        <v>2.4E-2</v>
      </c>
      <c r="G14" s="24">
        <v>3.2000000000000001E-2</v>
      </c>
      <c r="H14" s="24">
        <v>3.9E-2</v>
      </c>
    </row>
    <row r="15" spans="1:17" ht="15.75" thickBot="1" x14ac:dyDescent="0.3">
      <c r="A15" s="37" t="s">
        <v>90</v>
      </c>
      <c r="B15" s="25">
        <v>0.19</v>
      </c>
      <c r="C15" s="24">
        <v>8.9999999999999993E-3</v>
      </c>
      <c r="D15" s="24">
        <v>1.4E-2</v>
      </c>
      <c r="E15" s="24">
        <v>0.02</v>
      </c>
      <c r="F15" s="24">
        <v>2.5000000000000001E-2</v>
      </c>
      <c r="G15" s="24">
        <v>3.3000000000000002E-2</v>
      </c>
      <c r="H15" s="24">
        <v>4.2000000000000003E-2</v>
      </c>
    </row>
    <row r="16" spans="1:17" ht="15.75" thickBot="1" x14ac:dyDescent="0.3">
      <c r="A16" s="37" t="s">
        <v>91</v>
      </c>
      <c r="B16" s="25">
        <v>0.20699999999999999</v>
      </c>
      <c r="C16" s="24">
        <v>0.01</v>
      </c>
      <c r="D16" s="24">
        <v>1.4999999999999999E-2</v>
      </c>
      <c r="E16" s="24">
        <v>2.1000000000000001E-2</v>
      </c>
      <c r="F16" s="24">
        <v>2.7E-2</v>
      </c>
      <c r="G16" s="24">
        <v>3.5000000000000003E-2</v>
      </c>
      <c r="H16" s="24">
        <v>4.4999999999999998E-2</v>
      </c>
    </row>
    <row r="17" spans="1:8" ht="15.75" thickBot="1" x14ac:dyDescent="0.3">
      <c r="A17" s="37" t="s">
        <v>92</v>
      </c>
      <c r="B17" s="25">
        <v>0.22500000000000001</v>
      </c>
      <c r="C17" s="24">
        <v>1.2E-2</v>
      </c>
      <c r="D17" s="24">
        <v>1.6E-2</v>
      </c>
      <c r="E17" s="24">
        <v>2.3E-2</v>
      </c>
      <c r="F17" s="24">
        <v>2.9000000000000001E-2</v>
      </c>
      <c r="G17" s="24">
        <v>3.7999999999999999E-2</v>
      </c>
      <c r="H17" s="24">
        <v>4.8000000000000001E-2</v>
      </c>
    </row>
    <row r="18" spans="1:8" ht="15.75" thickBot="1" x14ac:dyDescent="0.3">
      <c r="A18" s="37" t="s">
        <v>93</v>
      </c>
      <c r="B18" s="25">
        <v>0.245</v>
      </c>
      <c r="C18" s="24">
        <v>1.2999999999999999E-2</v>
      </c>
      <c r="D18" s="24">
        <v>1.7999999999999999E-2</v>
      </c>
      <c r="E18" s="24">
        <v>2.5000000000000001E-2</v>
      </c>
      <c r="F18" s="24">
        <v>3.1E-2</v>
      </c>
      <c r="G18" s="24">
        <v>4.1000000000000002E-2</v>
      </c>
      <c r="H18" s="24">
        <v>5.0999999999999997E-2</v>
      </c>
    </row>
    <row r="19" spans="1:8" ht="15.75" thickBot="1" x14ac:dyDescent="0.3">
      <c r="A19" s="37" t="s">
        <v>94</v>
      </c>
      <c r="B19" s="25">
        <v>0.26600000000000001</v>
      </c>
      <c r="C19" s="24">
        <v>1.4999999999999999E-2</v>
      </c>
      <c r="D19" s="24">
        <v>1.9E-2</v>
      </c>
      <c r="E19" s="24">
        <v>2.5999999999999999E-2</v>
      </c>
      <c r="F19" s="24">
        <v>3.4000000000000002E-2</v>
      </c>
      <c r="G19" s="24">
        <v>4.3999999999999997E-2</v>
      </c>
      <c r="H19" s="24">
        <v>5.3999999999999999E-2</v>
      </c>
    </row>
    <row r="20" spans="1:8" ht="15.75" thickBot="1" x14ac:dyDescent="0.3">
      <c r="A20" s="37" t="s">
        <v>95</v>
      </c>
      <c r="B20" s="25">
        <v>0.28899999999999998</v>
      </c>
      <c r="C20" s="24">
        <v>1.6E-2</v>
      </c>
      <c r="D20" s="24">
        <v>0.02</v>
      </c>
      <c r="E20" s="24">
        <v>2.8000000000000001E-2</v>
      </c>
      <c r="F20" s="24">
        <v>3.5999999999999997E-2</v>
      </c>
      <c r="G20" s="24">
        <v>4.9000000000000002E-2</v>
      </c>
      <c r="H20" s="24">
        <v>5.8000000000000003E-2</v>
      </c>
    </row>
    <row r="21" spans="1:8" ht="15.75" thickBot="1" x14ac:dyDescent="0.3">
      <c r="A21" s="37" t="s">
        <v>96</v>
      </c>
      <c r="B21" s="25">
        <v>0.314</v>
      </c>
      <c r="C21" s="24">
        <v>1.7000000000000001E-2</v>
      </c>
      <c r="D21" s="24">
        <v>2.1999999999999999E-2</v>
      </c>
      <c r="E21" s="24">
        <v>0.03</v>
      </c>
      <c r="F21" s="24">
        <v>3.9E-2</v>
      </c>
      <c r="G21" s="24">
        <v>5.2999999999999999E-2</v>
      </c>
      <c r="H21" s="24">
        <v>6.2E-2</v>
      </c>
    </row>
    <row r="22" spans="1:8" ht="15.75" thickBot="1" x14ac:dyDescent="0.3">
      <c r="A22" s="37" t="s">
        <v>97</v>
      </c>
      <c r="B22" s="25">
        <v>0.34100000000000003</v>
      </c>
      <c r="C22" s="24">
        <v>1.7999999999999999E-2</v>
      </c>
      <c r="D22" s="24">
        <v>2.4E-2</v>
      </c>
      <c r="E22" s="24">
        <v>3.1E-2</v>
      </c>
      <c r="F22" s="24">
        <v>4.1000000000000002E-2</v>
      </c>
      <c r="G22" s="24">
        <v>5.7000000000000002E-2</v>
      </c>
      <c r="H22" s="24">
        <v>6.7000000000000004E-2</v>
      </c>
    </row>
    <row r="23" spans="1:8" ht="15.75" thickBot="1" x14ac:dyDescent="0.3">
      <c r="A23" s="37" t="s">
        <v>98</v>
      </c>
      <c r="B23" s="25">
        <v>0.37</v>
      </c>
      <c r="C23" s="24">
        <v>1.9E-2</v>
      </c>
      <c r="D23" s="24">
        <v>2.5000000000000001E-2</v>
      </c>
      <c r="E23" s="24">
        <v>3.3000000000000002E-2</v>
      </c>
      <c r="F23" s="24">
        <v>4.4999999999999998E-2</v>
      </c>
      <c r="G23" s="24">
        <v>6.0999999999999999E-2</v>
      </c>
      <c r="H23" s="24">
        <v>7.1999999999999995E-2</v>
      </c>
    </row>
    <row r="24" spans="1:8" ht="15.75" thickBot="1" x14ac:dyDescent="0.3">
      <c r="A24" s="37" t="s">
        <v>99</v>
      </c>
      <c r="B24" s="25">
        <v>0.40200000000000002</v>
      </c>
      <c r="C24" s="24">
        <v>0.02</v>
      </c>
      <c r="D24" s="24">
        <v>2.8000000000000001E-2</v>
      </c>
      <c r="E24" s="24">
        <v>3.5999999999999997E-2</v>
      </c>
      <c r="F24" s="24">
        <v>4.8000000000000001E-2</v>
      </c>
      <c r="G24" s="24">
        <v>6.6000000000000003E-2</v>
      </c>
      <c r="H24" s="24">
        <v>7.6999999999999999E-2</v>
      </c>
    </row>
    <row r="25" spans="1:8" ht="15.75" thickBot="1" x14ac:dyDescent="0.3">
      <c r="A25" s="37" t="s">
        <v>100</v>
      </c>
      <c r="B25" s="25">
        <v>0.437</v>
      </c>
      <c r="C25" s="24">
        <v>2.1999999999999999E-2</v>
      </c>
      <c r="D25" s="24">
        <v>0.03</v>
      </c>
      <c r="E25" s="24">
        <v>3.7999999999999999E-2</v>
      </c>
      <c r="F25" s="24">
        <v>5.1999999999999998E-2</v>
      </c>
      <c r="G25" s="24">
        <v>7.0000000000000007E-2</v>
      </c>
      <c r="H25" s="24">
        <v>8.3000000000000004E-2</v>
      </c>
    </row>
    <row r="26" spans="1:8" ht="15.75" thickBot="1" x14ac:dyDescent="0.3">
      <c r="A26" s="37" t="s">
        <v>101</v>
      </c>
      <c r="B26" s="25">
        <v>0.47499999999999998</v>
      </c>
      <c r="C26" s="24">
        <v>2.3E-2</v>
      </c>
      <c r="D26" s="24">
        <v>3.2000000000000001E-2</v>
      </c>
      <c r="E26" s="24">
        <v>4.1000000000000002E-2</v>
      </c>
      <c r="F26" s="24">
        <v>5.5E-2</v>
      </c>
      <c r="G26" s="24">
        <v>7.4999999999999997E-2</v>
      </c>
      <c r="H26" s="24">
        <v>8.8999999999999996E-2</v>
      </c>
    </row>
    <row r="27" spans="1:8" ht="15.75" thickBot="1" x14ac:dyDescent="0.3">
      <c r="A27" s="37" t="s">
        <v>102</v>
      </c>
      <c r="B27" s="25">
        <v>0.51600000000000001</v>
      </c>
      <c r="C27" s="24">
        <v>2.5000000000000001E-2</v>
      </c>
      <c r="D27" s="24">
        <v>3.5000000000000003E-2</v>
      </c>
      <c r="E27" s="24">
        <v>4.3999999999999997E-2</v>
      </c>
      <c r="F27" s="24">
        <v>5.8000000000000003E-2</v>
      </c>
      <c r="G27" s="24">
        <v>0.08</v>
      </c>
      <c r="H27" s="24">
        <v>9.5000000000000001E-2</v>
      </c>
    </row>
    <row r="28" spans="1:8" ht="15.75" thickBot="1" x14ac:dyDescent="0.3">
      <c r="A28" s="37" t="s">
        <v>103</v>
      </c>
      <c r="B28" s="25">
        <v>0.56000000000000005</v>
      </c>
      <c r="C28" s="24">
        <v>2.7E-2</v>
      </c>
      <c r="D28" s="24">
        <v>3.6999999999999998E-2</v>
      </c>
      <c r="E28" s="24">
        <v>4.7E-2</v>
      </c>
      <c r="F28" s="24">
        <v>6.2E-2</v>
      </c>
      <c r="G28" s="24">
        <v>8.5999999999999993E-2</v>
      </c>
      <c r="H28" s="24">
        <v>0.10199999999999999</v>
      </c>
    </row>
    <row r="29" spans="1:8" ht="15.75" thickBot="1" x14ac:dyDescent="0.3">
      <c r="A29" s="37" t="s">
        <v>104</v>
      </c>
      <c r="B29" s="25">
        <v>0.60799999999999998</v>
      </c>
      <c r="C29" s="24">
        <v>2.9000000000000001E-2</v>
      </c>
      <c r="D29" s="24">
        <v>0.04</v>
      </c>
      <c r="E29" s="24">
        <v>5.0999999999999997E-2</v>
      </c>
      <c r="F29" s="24">
        <v>6.5000000000000002E-2</v>
      </c>
      <c r="G29" s="24">
        <v>9.0999999999999998E-2</v>
      </c>
      <c r="H29" s="24">
        <v>0.109</v>
      </c>
    </row>
    <row r="30" spans="1:8" ht="15.75" thickBot="1" x14ac:dyDescent="0.3">
      <c r="A30" s="37" t="s">
        <v>105</v>
      </c>
      <c r="B30" s="25">
        <v>0.66</v>
      </c>
      <c r="C30" s="24">
        <v>3.1E-2</v>
      </c>
      <c r="D30" s="24">
        <v>4.2999999999999997E-2</v>
      </c>
      <c r="E30" s="24">
        <v>5.3999999999999999E-2</v>
      </c>
      <c r="F30" s="24">
        <v>7.0000000000000007E-2</v>
      </c>
      <c r="G30" s="24">
        <v>9.7000000000000003E-2</v>
      </c>
      <c r="H30" s="24">
        <v>0.11700000000000001</v>
      </c>
    </row>
    <row r="31" spans="1:8" ht="15.75" thickBot="1" x14ac:dyDescent="0.3">
      <c r="A31" s="37" t="s">
        <v>106</v>
      </c>
      <c r="B31" s="25">
        <v>0.71699999999999997</v>
      </c>
      <c r="C31" s="24">
        <v>3.4000000000000002E-2</v>
      </c>
      <c r="D31" s="24">
        <v>4.5999999999999999E-2</v>
      </c>
      <c r="E31" s="24">
        <v>5.8000000000000003E-2</v>
      </c>
      <c r="F31" s="24">
        <v>7.3999999999999996E-2</v>
      </c>
      <c r="G31" s="24">
        <v>0.104</v>
      </c>
      <c r="H31" s="24">
        <v>0.125</v>
      </c>
    </row>
    <row r="32" spans="1:8" ht="15.75" thickBot="1" x14ac:dyDescent="0.3">
      <c r="A32" s="37" t="s">
        <v>107</v>
      </c>
      <c r="B32" s="25">
        <v>0.77800000000000002</v>
      </c>
      <c r="C32" s="24">
        <v>3.5999999999999997E-2</v>
      </c>
      <c r="D32" s="24">
        <v>4.9000000000000002E-2</v>
      </c>
      <c r="E32" s="24">
        <v>6.2E-2</v>
      </c>
      <c r="F32" s="24">
        <v>7.8E-2</v>
      </c>
      <c r="G32" s="24">
        <v>0.11</v>
      </c>
      <c r="H32" s="24">
        <v>0.13400000000000001</v>
      </c>
    </row>
    <row r="33" spans="1:8" ht="15.75" thickBot="1" x14ac:dyDescent="0.3">
      <c r="A33" s="37" t="s">
        <v>108</v>
      </c>
      <c r="B33" s="25">
        <v>0.84499999999999997</v>
      </c>
      <c r="C33" s="24">
        <v>3.9E-2</v>
      </c>
      <c r="D33" s="24">
        <v>5.3999999999999999E-2</v>
      </c>
      <c r="E33" s="24">
        <v>6.6000000000000003E-2</v>
      </c>
      <c r="F33" s="24">
        <v>8.4000000000000005E-2</v>
      </c>
      <c r="G33" s="24">
        <v>0.11700000000000001</v>
      </c>
      <c r="H33" s="24">
        <v>0.14299999999999999</v>
      </c>
    </row>
    <row r="34" spans="1:8" ht="15.75" thickBot="1" x14ac:dyDescent="0.3">
      <c r="A34" s="37" t="s">
        <v>109</v>
      </c>
      <c r="B34" s="25">
        <v>0.91700000000000004</v>
      </c>
      <c r="C34" s="24">
        <v>4.1000000000000002E-2</v>
      </c>
      <c r="D34" s="24">
        <v>5.8000000000000003E-2</v>
      </c>
      <c r="E34" s="24">
        <v>7.0000000000000007E-2</v>
      </c>
      <c r="F34" s="24">
        <v>0.09</v>
      </c>
      <c r="G34" s="24">
        <v>0.125</v>
      </c>
      <c r="H34" s="24">
        <v>0.153</v>
      </c>
    </row>
    <row r="35" spans="1:8" ht="15.75" thickBot="1" x14ac:dyDescent="0.3">
      <c r="A35" s="37" t="s">
        <v>110</v>
      </c>
      <c r="B35" s="25">
        <v>0.995</v>
      </c>
      <c r="C35" s="24">
        <v>4.3999999999999997E-2</v>
      </c>
      <c r="D35" s="24">
        <v>6.2E-2</v>
      </c>
      <c r="E35" s="24">
        <v>7.4999999999999997E-2</v>
      </c>
      <c r="F35" s="24">
        <v>9.6000000000000002E-2</v>
      </c>
      <c r="G35" s="24">
        <v>0.13300000000000001</v>
      </c>
      <c r="H35" s="24">
        <v>0.16300000000000001</v>
      </c>
    </row>
    <row r="36" spans="1:8" ht="15.75" thickBot="1" x14ac:dyDescent="0.3">
      <c r="A36" s="37" t="s">
        <v>111</v>
      </c>
      <c r="B36" s="25">
        <v>1.0799999999999998</v>
      </c>
      <c r="C36" s="24">
        <v>4.7E-2</v>
      </c>
      <c r="D36" s="24">
        <v>6.6000000000000003E-2</v>
      </c>
      <c r="E36" s="24">
        <v>8.1000000000000003E-2</v>
      </c>
      <c r="F36" s="24">
        <v>0.10299999999999999</v>
      </c>
      <c r="G36" s="24">
        <v>0.14099999999999999</v>
      </c>
      <c r="H36" s="24">
        <v>0.17399999999999999</v>
      </c>
    </row>
    <row r="37" spans="1:8" ht="15.75" thickBot="1" x14ac:dyDescent="0.3">
      <c r="A37" s="37" t="s">
        <v>112</v>
      </c>
      <c r="B37" s="25">
        <v>1.1719999999999999</v>
      </c>
      <c r="C37" s="24">
        <v>0.05</v>
      </c>
      <c r="D37" s="24">
        <v>7.0999999999999994E-2</v>
      </c>
      <c r="E37" s="24">
        <v>8.6999999999999994E-2</v>
      </c>
      <c r="F37" s="24">
        <v>0.11</v>
      </c>
      <c r="G37" s="24">
        <v>0.15</v>
      </c>
      <c r="H37" s="24">
        <v>0.185</v>
      </c>
    </row>
    <row r="38" spans="1:8" ht="15.75" thickBot="1" x14ac:dyDescent="0.3">
      <c r="A38" s="37" t="s">
        <v>113</v>
      </c>
      <c r="B38" s="25">
        <v>1.2719999999999998</v>
      </c>
      <c r="C38" s="24">
        <v>5.2999999999999999E-2</v>
      </c>
      <c r="D38" s="24">
        <v>7.4999999999999997E-2</v>
      </c>
      <c r="E38" s="24">
        <v>9.2999999999999999E-2</v>
      </c>
      <c r="F38" s="24">
        <v>0.11700000000000001</v>
      </c>
      <c r="G38" s="24">
        <v>0.159</v>
      </c>
      <c r="H38" s="24">
        <v>0.19700000000000001</v>
      </c>
    </row>
    <row r="39" spans="1:8" ht="15.75" thickBot="1" x14ac:dyDescent="0.3">
      <c r="A39" s="37" t="s">
        <v>114</v>
      </c>
      <c r="B39" s="25">
        <v>1.3809999999999998</v>
      </c>
      <c r="C39" s="24">
        <v>5.7000000000000002E-2</v>
      </c>
      <c r="D39" s="24">
        <v>0.08</v>
      </c>
      <c r="E39" s="24">
        <v>0.10100000000000001</v>
      </c>
      <c r="F39" s="24">
        <v>0.125</v>
      </c>
      <c r="G39" s="24">
        <v>0.16900000000000001</v>
      </c>
      <c r="H39" s="24">
        <v>0.20899999999999999</v>
      </c>
    </row>
    <row r="40" spans="1:8" ht="15.75" thickBot="1" x14ac:dyDescent="0.3">
      <c r="A40" s="37" t="s">
        <v>115</v>
      </c>
      <c r="B40" s="25">
        <v>1.4989999999999999</v>
      </c>
      <c r="C40" s="24">
        <v>6.0999999999999999E-2</v>
      </c>
      <c r="D40" s="24">
        <v>8.5000000000000006E-2</v>
      </c>
      <c r="E40" s="24">
        <v>0.108</v>
      </c>
      <c r="F40" s="24">
        <v>0.13300000000000001</v>
      </c>
      <c r="G40" s="24">
        <v>0.17899999999999999</v>
      </c>
      <c r="H40" s="24">
        <v>0.223</v>
      </c>
    </row>
    <row r="41" spans="1:8" ht="15.75" thickBot="1" x14ac:dyDescent="0.3">
      <c r="A41" s="37" t="s">
        <v>116</v>
      </c>
      <c r="B41" s="25">
        <v>1.6269999999999998</v>
      </c>
      <c r="C41" s="24">
        <v>6.6000000000000003E-2</v>
      </c>
      <c r="D41" s="24">
        <v>9.0999999999999998E-2</v>
      </c>
      <c r="E41" s="24">
        <v>0.11600000000000001</v>
      </c>
      <c r="F41" s="24">
        <v>0.14299999999999999</v>
      </c>
      <c r="G41" s="24">
        <v>0.19</v>
      </c>
      <c r="H41" s="24">
        <v>0.23699999999999999</v>
      </c>
    </row>
    <row r="42" spans="1:8" ht="15.75" thickBot="1" x14ac:dyDescent="0.3">
      <c r="A42" s="37" t="s">
        <v>117</v>
      </c>
      <c r="B42" s="25">
        <v>1.7659999999999998</v>
      </c>
      <c r="C42" s="24">
        <v>7.0000000000000007E-2</v>
      </c>
      <c r="D42" s="24">
        <v>9.6000000000000002E-2</v>
      </c>
      <c r="E42" s="24">
        <v>0.125</v>
      </c>
      <c r="F42" s="24">
        <v>0.154</v>
      </c>
      <c r="G42" s="24">
        <v>0.20499999999999999</v>
      </c>
      <c r="H42" s="24">
        <v>0.251</v>
      </c>
    </row>
    <row r="43" spans="1:8" ht="15.75" thickBot="1" x14ac:dyDescent="0.3">
      <c r="A43" s="37" t="s">
        <v>118</v>
      </c>
      <c r="B43" s="25">
        <v>1.9169999999999998</v>
      </c>
      <c r="C43" s="24">
        <v>7.4999999999999997E-2</v>
      </c>
      <c r="D43" s="24">
        <v>0.107</v>
      </c>
      <c r="E43" s="24">
        <v>0.13400000000000001</v>
      </c>
      <c r="F43" s="24">
        <v>0.16600000000000001</v>
      </c>
      <c r="G43" s="24">
        <v>0.22</v>
      </c>
      <c r="H43" s="24">
        <v>0.26700000000000002</v>
      </c>
    </row>
    <row r="44" spans="1:8" ht="15.75" thickBot="1" x14ac:dyDescent="0.3">
      <c r="A44" s="37" t="s">
        <v>119</v>
      </c>
      <c r="B44" s="25">
        <v>2.08</v>
      </c>
      <c r="C44" s="24">
        <v>0.08</v>
      </c>
      <c r="D44" s="24">
        <v>0.114</v>
      </c>
      <c r="E44" s="24">
        <v>0.14399999999999999</v>
      </c>
      <c r="F44" s="24">
        <v>0.17899999999999999</v>
      </c>
      <c r="G44" s="24">
        <v>0.23499999999999999</v>
      </c>
      <c r="H44" s="24">
        <v>0.28299999999999997</v>
      </c>
    </row>
    <row r="45" spans="1:8" ht="15.75" thickBot="1" x14ac:dyDescent="0.3">
      <c r="A45" s="37" t="s">
        <v>120</v>
      </c>
      <c r="B45" s="25">
        <v>2.2569999999999997</v>
      </c>
      <c r="C45" s="24">
        <v>8.5999999999999993E-2</v>
      </c>
      <c r="D45" s="24">
        <v>0.121</v>
      </c>
      <c r="E45" s="24">
        <v>0.155</v>
      </c>
      <c r="F45" s="24">
        <v>0.193</v>
      </c>
      <c r="G45" s="24">
        <v>0.246</v>
      </c>
      <c r="H45" s="24">
        <v>0.3</v>
      </c>
    </row>
    <row r="46" spans="1:8" ht="15.75" thickBot="1" x14ac:dyDescent="0.3">
      <c r="A46" s="37" t="s">
        <v>121</v>
      </c>
      <c r="B46" s="25">
        <v>2.4489999999999998</v>
      </c>
      <c r="C46" s="24">
        <v>9.0999999999999998E-2</v>
      </c>
      <c r="D46" s="24">
        <v>0.128</v>
      </c>
      <c r="E46" s="24">
        <v>0.16600000000000001</v>
      </c>
      <c r="F46" s="24">
        <v>0.20699999999999999</v>
      </c>
      <c r="G46" s="24">
        <v>0.26500000000000001</v>
      </c>
      <c r="H46" s="24">
        <v>0.32200000000000001</v>
      </c>
    </row>
    <row r="47" spans="1:8" ht="15.75" thickBot="1" x14ac:dyDescent="0.3">
      <c r="A47" s="37" t="s">
        <v>122</v>
      </c>
      <c r="B47" s="25">
        <v>2.6579999999999999</v>
      </c>
      <c r="C47" s="24">
        <v>9.7000000000000003E-2</v>
      </c>
      <c r="D47" s="24">
        <v>0.13600000000000001</v>
      </c>
      <c r="E47" s="24">
        <v>0.17699999999999999</v>
      </c>
      <c r="F47" s="24">
        <v>0.223</v>
      </c>
      <c r="G47" s="24">
        <v>0.28399999999999997</v>
      </c>
      <c r="H47" s="24">
        <v>0.34499999999999997</v>
      </c>
    </row>
    <row r="48" spans="1:8" ht="15.75" thickBot="1" x14ac:dyDescent="0.3">
      <c r="A48" s="37" t="s">
        <v>123</v>
      </c>
      <c r="B48" s="25">
        <v>2.8839999999999999</v>
      </c>
      <c r="C48" s="24">
        <v>0.105</v>
      </c>
      <c r="D48" s="24">
        <v>0.14399999999999999</v>
      </c>
      <c r="E48" s="24">
        <v>0.189</v>
      </c>
      <c r="F48" s="24">
        <v>0.23899999999999999</v>
      </c>
      <c r="G48" s="24">
        <v>0.30499999999999999</v>
      </c>
      <c r="H48" s="24">
        <v>0.36899999999999999</v>
      </c>
    </row>
    <row r="49" spans="1:8" ht="15.75" thickBot="1" x14ac:dyDescent="0.3">
      <c r="A49" s="37" t="s">
        <v>124</v>
      </c>
      <c r="B49" s="25">
        <v>3.13</v>
      </c>
      <c r="C49" s="24">
        <v>0.112</v>
      </c>
      <c r="D49" s="24">
        <v>0.154</v>
      </c>
      <c r="E49" s="24">
        <v>0.20599999999999999</v>
      </c>
      <c r="F49" s="24">
        <v>0.25700000000000001</v>
      </c>
      <c r="G49" s="24">
        <v>0.32800000000000001</v>
      </c>
      <c r="H49" s="24">
        <v>0.39500000000000002</v>
      </c>
    </row>
    <row r="50" spans="1:8" ht="15.75" thickBot="1" x14ac:dyDescent="0.3">
      <c r="A50" s="37" t="s">
        <v>125</v>
      </c>
      <c r="B50" s="25">
        <v>3.3969999999999998</v>
      </c>
      <c r="C50" s="24">
        <v>0.12</v>
      </c>
      <c r="D50" s="24">
        <v>0.16500000000000001</v>
      </c>
      <c r="E50" s="24">
        <v>0.221</v>
      </c>
      <c r="F50" s="24">
        <v>0.27500000000000002</v>
      </c>
      <c r="G50" s="24">
        <v>0.35099999999999998</v>
      </c>
      <c r="H50" s="24">
        <v>0.42199999999999999</v>
      </c>
    </row>
    <row r="51" spans="1:8" ht="15.75" thickBot="1" x14ac:dyDescent="0.3">
      <c r="A51" s="37" t="s">
        <v>126</v>
      </c>
      <c r="B51" s="25">
        <v>3.6859999999999999</v>
      </c>
      <c r="C51" s="24">
        <v>0.128</v>
      </c>
      <c r="D51" s="24">
        <v>0.17699999999999999</v>
      </c>
      <c r="E51" s="24">
        <v>0.23799999999999999</v>
      </c>
      <c r="F51" s="24">
        <v>0.29399999999999998</v>
      </c>
      <c r="G51" s="24">
        <v>0.376</v>
      </c>
      <c r="H51" s="24">
        <v>0.44700000000000001</v>
      </c>
    </row>
    <row r="52" spans="1:8" ht="15.75" thickBot="1" x14ac:dyDescent="0.3">
      <c r="A52" s="37" t="s">
        <v>127</v>
      </c>
      <c r="B52" s="25">
        <v>4</v>
      </c>
      <c r="C52" s="24">
        <v>0.13600000000000001</v>
      </c>
      <c r="D52" s="24">
        <v>0.19</v>
      </c>
      <c r="E52" s="24">
        <v>0.25600000000000001</v>
      </c>
      <c r="F52" s="24">
        <v>0.314</v>
      </c>
      <c r="G52" s="24">
        <v>0.40100000000000002</v>
      </c>
      <c r="H52" s="24">
        <v>0.47899999999999998</v>
      </c>
    </row>
    <row r="53" spans="1:8" ht="15.75" thickBot="1" x14ac:dyDescent="0.3">
      <c r="A53" s="37" t="s">
        <v>128</v>
      </c>
      <c r="B53" s="25">
        <v>4.34</v>
      </c>
      <c r="C53" s="24">
        <v>0.14499999999999999</v>
      </c>
      <c r="D53" s="24">
        <v>0.20300000000000001</v>
      </c>
      <c r="E53" s="24">
        <v>0.27400000000000002</v>
      </c>
      <c r="F53" s="24">
        <v>0.33700000000000002</v>
      </c>
      <c r="G53" s="24">
        <v>0.42799999999999999</v>
      </c>
      <c r="H53" s="24">
        <v>0.51400000000000001</v>
      </c>
    </row>
    <row r="54" spans="1:8" ht="15.75" thickBot="1" x14ac:dyDescent="0.3">
      <c r="A54" s="37" t="s">
        <v>129</v>
      </c>
      <c r="B54" s="25">
        <v>4.7090000000000005</v>
      </c>
      <c r="C54" s="24">
        <v>0.155</v>
      </c>
      <c r="D54" s="24">
        <v>0.217</v>
      </c>
      <c r="E54" s="24">
        <v>0.29399999999999998</v>
      </c>
      <c r="F54" s="24">
        <v>0.36099999999999999</v>
      </c>
      <c r="G54" s="24">
        <v>0.45700000000000002</v>
      </c>
      <c r="H54" s="24">
        <v>0.55000000000000004</v>
      </c>
    </row>
    <row r="55" spans="1:8" ht="15.75" thickBot="1" x14ac:dyDescent="0.3">
      <c r="A55" s="37" t="s">
        <v>130</v>
      </c>
      <c r="B55" s="25">
        <v>5.1100000000000003</v>
      </c>
      <c r="C55" s="24">
        <v>0.16500000000000001</v>
      </c>
      <c r="D55" s="24">
        <v>0.23200000000000001</v>
      </c>
      <c r="E55" s="24">
        <v>0.314</v>
      </c>
      <c r="F55" s="24">
        <v>0.38600000000000001</v>
      </c>
      <c r="G55" s="24">
        <v>0.48699999999999999</v>
      </c>
      <c r="H55" s="24">
        <v>0.58799999999999997</v>
      </c>
    </row>
    <row r="56" spans="1:8" ht="15.75" thickBot="1" x14ac:dyDescent="0.3">
      <c r="A56" s="37" t="s">
        <v>131</v>
      </c>
      <c r="B56" s="25">
        <v>5.5449999999999999</v>
      </c>
      <c r="C56" s="24">
        <v>0.17599999999999999</v>
      </c>
      <c r="D56" s="24">
        <v>0.249</v>
      </c>
      <c r="E56" s="24">
        <v>0.33500000000000002</v>
      </c>
      <c r="F56" s="24">
        <v>0.41899999999999998</v>
      </c>
      <c r="G56" s="24">
        <v>0.52</v>
      </c>
      <c r="H56" s="24">
        <v>0.628</v>
      </c>
    </row>
    <row r="57" spans="1:8" ht="15.75" thickBot="1" x14ac:dyDescent="0.3">
      <c r="A57" s="37" t="s">
        <v>132</v>
      </c>
      <c r="B57" s="25">
        <v>6.0170000000000003</v>
      </c>
      <c r="C57" s="24">
        <v>0.187</v>
      </c>
      <c r="D57" s="24">
        <v>0.26600000000000001</v>
      </c>
      <c r="E57" s="24">
        <v>0.35599999999999998</v>
      </c>
      <c r="F57" s="24">
        <v>0.44900000000000001</v>
      </c>
      <c r="G57" s="24">
        <v>0.55700000000000005</v>
      </c>
      <c r="H57" s="24">
        <v>0.67</v>
      </c>
    </row>
    <row r="58" spans="1:8" ht="15.75" thickBot="1" x14ac:dyDescent="0.3">
      <c r="A58" s="37" t="s">
        <v>133</v>
      </c>
      <c r="B58" s="25">
        <v>6.5289999999999999</v>
      </c>
      <c r="C58" s="24">
        <v>0.19900000000000001</v>
      </c>
      <c r="D58" s="24">
        <v>0.28499999999999998</v>
      </c>
      <c r="E58" s="24">
        <v>0.38</v>
      </c>
      <c r="F58" s="24">
        <v>0.48199999999999998</v>
      </c>
      <c r="G58" s="24">
        <v>0.59699999999999998</v>
      </c>
      <c r="H58" s="24">
        <v>0.71399999999999997</v>
      </c>
    </row>
    <row r="59" spans="1:8" ht="15.75" thickBot="1" x14ac:dyDescent="0.3">
      <c r="A59" s="37" t="s">
        <v>134</v>
      </c>
      <c r="B59" s="25">
        <v>7.0840000000000005</v>
      </c>
      <c r="C59" s="24">
        <v>0.20899999999999999</v>
      </c>
      <c r="D59" s="24">
        <v>0.30499999999999999</v>
      </c>
      <c r="E59" s="24">
        <v>0.40400000000000003</v>
      </c>
      <c r="F59" s="24">
        <v>0.51600000000000001</v>
      </c>
      <c r="G59" s="24">
        <v>0.63900000000000001</v>
      </c>
      <c r="H59" s="24">
        <v>0.76</v>
      </c>
    </row>
    <row r="60" spans="1:8" ht="15.75" thickBot="1" x14ac:dyDescent="0.3">
      <c r="A60" s="37" t="s">
        <v>135</v>
      </c>
      <c r="B60" s="25">
        <v>7.6870000000000003</v>
      </c>
      <c r="C60" s="24">
        <v>0.221</v>
      </c>
      <c r="D60" s="24">
        <v>0.32600000000000001</v>
      </c>
      <c r="E60" s="24">
        <v>0.43099999999999999</v>
      </c>
      <c r="F60" s="24">
        <v>0.55300000000000005</v>
      </c>
      <c r="G60" s="24">
        <v>0.68300000000000005</v>
      </c>
      <c r="H60" s="24">
        <v>0.81</v>
      </c>
    </row>
    <row r="61" spans="1:8" ht="15.75" thickBot="1" x14ac:dyDescent="0.3">
      <c r="A61" s="37" t="s">
        <v>136</v>
      </c>
      <c r="B61" s="25">
        <v>8.3409999999999993</v>
      </c>
      <c r="C61" s="24">
        <v>0.23400000000000001</v>
      </c>
      <c r="D61" s="24">
        <v>0.34799999999999998</v>
      </c>
      <c r="E61" s="24">
        <v>0.45900000000000002</v>
      </c>
      <c r="F61" s="24">
        <v>0.58899999999999997</v>
      </c>
      <c r="G61" s="24">
        <v>0.72799999999999998</v>
      </c>
      <c r="H61" s="24">
        <v>0.86799999999999999</v>
      </c>
    </row>
    <row r="62" spans="1:8" ht="15.75" thickBot="1" x14ac:dyDescent="0.3">
      <c r="A62" s="37" t="s">
        <v>137</v>
      </c>
      <c r="B62" s="25">
        <v>9.0499999999999989</v>
      </c>
      <c r="C62" s="24">
        <v>0.249</v>
      </c>
      <c r="D62" s="24">
        <v>0.372</v>
      </c>
      <c r="E62" s="24">
        <v>0.48799999999999999</v>
      </c>
      <c r="F62" s="24">
        <v>0.627</v>
      </c>
      <c r="G62" s="24">
        <v>0.77600000000000002</v>
      </c>
      <c r="H62" s="24">
        <v>0.93</v>
      </c>
    </row>
    <row r="63" spans="1:8" ht="15.75" thickBot="1" x14ac:dyDescent="0.3">
      <c r="A63" s="37" t="s">
        <v>138</v>
      </c>
      <c r="B63" s="25">
        <v>9.82</v>
      </c>
      <c r="C63" s="24">
        <v>0.26400000000000001</v>
      </c>
      <c r="D63" s="24">
        <v>0.39700000000000002</v>
      </c>
      <c r="E63" s="24">
        <v>0.51900000000000002</v>
      </c>
      <c r="F63" s="24">
        <v>0.66800000000000004</v>
      </c>
      <c r="G63" s="24">
        <v>0.82599999999999996</v>
      </c>
      <c r="H63" s="24">
        <v>0.995</v>
      </c>
    </row>
    <row r="64" spans="1:8" ht="15.75" thickBot="1" x14ac:dyDescent="0.3">
      <c r="A64" s="37" t="s">
        <v>139</v>
      </c>
      <c r="B64" s="25">
        <v>10.654999999999999</v>
      </c>
      <c r="C64" s="24">
        <v>0.28000000000000003</v>
      </c>
      <c r="D64" s="24">
        <v>0.42299999999999999</v>
      </c>
      <c r="E64" s="24">
        <v>0.55200000000000005</v>
      </c>
      <c r="F64" s="24">
        <v>0.71199999999999997</v>
      </c>
      <c r="G64" s="24">
        <v>0.88700000000000001</v>
      </c>
      <c r="H64" s="24">
        <v>1.0640000000000001</v>
      </c>
    </row>
    <row r="65" spans="1:8" ht="15.75" thickBot="1" x14ac:dyDescent="0.3">
      <c r="A65" s="37" t="s">
        <v>140</v>
      </c>
      <c r="B65" s="25">
        <v>11.561</v>
      </c>
      <c r="C65" s="24">
        <v>0.29799999999999999</v>
      </c>
      <c r="D65" s="24">
        <v>0.45100000000000001</v>
      </c>
      <c r="E65" s="24">
        <v>0.58899999999999997</v>
      </c>
      <c r="F65" s="24">
        <v>0.75800000000000001</v>
      </c>
      <c r="G65" s="24">
        <v>0.94199999999999995</v>
      </c>
      <c r="H65" s="24">
        <v>1.1339999999999999</v>
      </c>
    </row>
    <row r="66" spans="1:8" ht="15.75" thickBot="1" x14ac:dyDescent="0.3">
      <c r="A66" s="37" t="s">
        <v>141</v>
      </c>
      <c r="B66" s="25">
        <v>12.543999999999999</v>
      </c>
      <c r="C66" s="24">
        <v>0.316</v>
      </c>
      <c r="D66" s="24">
        <v>0.48099999999999998</v>
      </c>
      <c r="E66" s="24">
        <v>0.629</v>
      </c>
      <c r="F66" s="24">
        <v>0.80600000000000005</v>
      </c>
      <c r="G66" s="24">
        <v>1</v>
      </c>
      <c r="H66" s="24">
        <v>1.208</v>
      </c>
    </row>
    <row r="67" spans="1:8" ht="15.75" thickBot="1" x14ac:dyDescent="0.3">
      <c r="A67" s="37" t="s">
        <v>142</v>
      </c>
      <c r="B67" s="25">
        <v>13.610999999999999</v>
      </c>
      <c r="C67" s="24">
        <v>0.33400000000000002</v>
      </c>
      <c r="D67" s="24">
        <v>0.51200000000000001</v>
      </c>
      <c r="E67" s="24">
        <v>0.67</v>
      </c>
      <c r="F67" s="24">
        <v>0.85799999999999998</v>
      </c>
      <c r="G67" s="24">
        <v>1.0620000000000001</v>
      </c>
      <c r="H67" s="24">
        <v>1.2849999999999999</v>
      </c>
    </row>
    <row r="68" spans="1:8" ht="15.75" thickBot="1" x14ac:dyDescent="0.3">
      <c r="A68" s="37" t="s">
        <v>143</v>
      </c>
      <c r="B68" s="25">
        <v>14.767999999999999</v>
      </c>
      <c r="C68" s="24">
        <v>0.35399999999999998</v>
      </c>
      <c r="D68" s="24">
        <v>0.54400000000000004</v>
      </c>
      <c r="E68" s="24">
        <v>0.71399999999999997</v>
      </c>
      <c r="F68" s="24">
        <v>0.91300000000000003</v>
      </c>
      <c r="G68" s="24">
        <v>1.127</v>
      </c>
      <c r="H68" s="24">
        <v>1.3660000000000001</v>
      </c>
    </row>
    <row r="69" spans="1:8" ht="15.75" thickBot="1" x14ac:dyDescent="0.3">
      <c r="A69" s="37" t="s">
        <v>144</v>
      </c>
      <c r="B69" s="25">
        <v>16.024000000000001</v>
      </c>
      <c r="C69" s="24">
        <v>0.375</v>
      </c>
      <c r="D69" s="24">
        <v>0.57899999999999996</v>
      </c>
      <c r="E69" s="24">
        <v>0.76</v>
      </c>
      <c r="F69" s="24">
        <v>0.97399999999999998</v>
      </c>
      <c r="G69" s="24">
        <v>1.1970000000000001</v>
      </c>
      <c r="H69" s="24">
        <v>1.452</v>
      </c>
    </row>
    <row r="70" spans="1:8" ht="15.75" thickBot="1" x14ac:dyDescent="0.3">
      <c r="A70" s="37" t="s">
        <v>145</v>
      </c>
      <c r="B70" s="25">
        <v>17.387</v>
      </c>
      <c r="C70" s="24">
        <v>0.39700000000000002</v>
      </c>
      <c r="D70" s="24">
        <v>0.61499999999999999</v>
      </c>
      <c r="E70" s="24">
        <v>0.80900000000000005</v>
      </c>
      <c r="F70" s="24">
        <v>1.0389999999999999</v>
      </c>
      <c r="G70" s="24">
        <v>1.2709999999999999</v>
      </c>
      <c r="H70" s="24">
        <v>1.542</v>
      </c>
    </row>
    <row r="71" spans="1:8" ht="15.75" thickBot="1" x14ac:dyDescent="0.3">
      <c r="A71" s="37" t="s">
        <v>146</v>
      </c>
      <c r="B71" s="25">
        <v>18.865000000000002</v>
      </c>
      <c r="C71" s="24">
        <v>0.43</v>
      </c>
      <c r="D71" s="24">
        <v>0.65300000000000002</v>
      </c>
      <c r="E71" s="24">
        <v>0.85799999999999998</v>
      </c>
      <c r="F71" s="24">
        <v>1.1080000000000001</v>
      </c>
      <c r="G71" s="24">
        <v>1.351</v>
      </c>
      <c r="H71" s="24">
        <v>1.637</v>
      </c>
    </row>
    <row r="72" spans="1:8" ht="15.75" thickBot="1" x14ac:dyDescent="0.3">
      <c r="A72" s="37" t="s">
        <v>147</v>
      </c>
      <c r="B72" s="25">
        <v>20.469000000000001</v>
      </c>
      <c r="C72" s="24">
        <v>0.45800000000000002</v>
      </c>
      <c r="D72" s="24">
        <v>0.69099999999999995</v>
      </c>
      <c r="E72" s="24">
        <v>0.90900000000000003</v>
      </c>
      <c r="F72" s="24">
        <v>1.18</v>
      </c>
      <c r="G72" s="24">
        <v>1.45</v>
      </c>
      <c r="H72" s="24">
        <v>1.736</v>
      </c>
    </row>
    <row r="73" spans="1:8" ht="15.75" thickBot="1" x14ac:dyDescent="0.3">
      <c r="A73" s="37" t="s">
        <v>148</v>
      </c>
      <c r="B73" s="25">
        <v>22.209</v>
      </c>
      <c r="C73" s="24">
        <v>0.48799999999999999</v>
      </c>
      <c r="D73" s="24">
        <v>0.73199999999999998</v>
      </c>
      <c r="E73" s="24">
        <v>0.96299999999999997</v>
      </c>
      <c r="F73" s="24">
        <v>1.256</v>
      </c>
      <c r="G73" s="24">
        <v>1.556</v>
      </c>
      <c r="H73" s="24">
        <v>1.843</v>
      </c>
    </row>
    <row r="74" spans="1:8" ht="15.75" thickBot="1" x14ac:dyDescent="0.3">
      <c r="A74" s="37" t="s">
        <v>149</v>
      </c>
      <c r="B74" s="25">
        <v>24.097000000000001</v>
      </c>
      <c r="C74" s="24">
        <v>0.51900000000000002</v>
      </c>
      <c r="D74" s="24">
        <v>0.77600000000000002</v>
      </c>
      <c r="E74" s="24">
        <v>1.02</v>
      </c>
      <c r="F74" s="24">
        <v>1.333</v>
      </c>
      <c r="G74" s="24">
        <v>1.667</v>
      </c>
      <c r="H74" s="24">
        <v>1.96</v>
      </c>
    </row>
    <row r="75" spans="1:8" ht="15.75" thickBot="1" x14ac:dyDescent="0.3">
      <c r="A75" s="37" t="s">
        <v>150</v>
      </c>
      <c r="B75" s="25">
        <v>26.146000000000001</v>
      </c>
      <c r="C75" s="24">
        <v>0.55200000000000005</v>
      </c>
      <c r="D75" s="24">
        <v>0.82199999999999995</v>
      </c>
      <c r="E75" s="24">
        <v>1.079</v>
      </c>
      <c r="F75" s="24">
        <v>1.413</v>
      </c>
      <c r="G75" s="24">
        <v>1.7849999999999999</v>
      </c>
      <c r="H75" s="24">
        <v>2.1040000000000001</v>
      </c>
    </row>
    <row r="76" spans="1:8" ht="15.75" thickBot="1" x14ac:dyDescent="0.3">
      <c r="A76" s="37" t="s">
        <v>151</v>
      </c>
      <c r="B76" s="25">
        <v>28.369</v>
      </c>
      <c r="C76" s="24">
        <v>0.58699999999999997</v>
      </c>
      <c r="D76" s="24">
        <v>0.871</v>
      </c>
      <c r="E76" s="24">
        <v>1.1419999999999999</v>
      </c>
      <c r="F76" s="24">
        <v>1.4970000000000001</v>
      </c>
      <c r="G76" s="24">
        <v>1.9059999999999999</v>
      </c>
      <c r="H76" s="24">
        <v>2.2570000000000001</v>
      </c>
    </row>
    <row r="77" spans="1:8" ht="15.75" thickBot="1" x14ac:dyDescent="0.3">
      <c r="A77" s="37" t="s">
        <v>152</v>
      </c>
      <c r="B77" s="25">
        <v>30.781000000000002</v>
      </c>
      <c r="C77" s="24">
        <v>0.623</v>
      </c>
      <c r="D77" s="24">
        <v>0.92300000000000004</v>
      </c>
      <c r="E77" s="24">
        <v>1.208</v>
      </c>
      <c r="F77" s="24">
        <v>1.585</v>
      </c>
      <c r="G77" s="24">
        <v>2.032</v>
      </c>
      <c r="H77" s="24">
        <v>2.4180000000000001</v>
      </c>
    </row>
    <row r="78" spans="1:8" ht="15.75" thickBot="1" x14ac:dyDescent="0.3">
      <c r="A78" s="37" t="s">
        <v>153</v>
      </c>
      <c r="B78" s="25">
        <v>33.397999999999996</v>
      </c>
      <c r="C78" s="24">
        <v>0.66200000000000003</v>
      </c>
      <c r="D78" s="24">
        <v>0.997</v>
      </c>
      <c r="E78" s="24">
        <v>1.325</v>
      </c>
      <c r="F78" s="24">
        <v>1.679</v>
      </c>
      <c r="G78" s="24">
        <v>2.1720000000000002</v>
      </c>
      <c r="H78" s="24">
        <v>2.589</v>
      </c>
    </row>
    <row r="79" spans="1:8" ht="15.75" thickBot="1" x14ac:dyDescent="0.3">
      <c r="A79" s="37" t="s">
        <v>154</v>
      </c>
      <c r="B79" s="25">
        <v>36.236999999999995</v>
      </c>
      <c r="C79" s="24">
        <v>0.70199999999999996</v>
      </c>
      <c r="D79" s="24">
        <v>1.0640000000000001</v>
      </c>
      <c r="E79" s="24">
        <v>1.415</v>
      </c>
      <c r="F79" s="24">
        <v>1.7769999999999999</v>
      </c>
      <c r="G79" s="24">
        <v>2.3210000000000002</v>
      </c>
      <c r="H79" s="24">
        <v>2.7639999999999998</v>
      </c>
    </row>
    <row r="80" spans="1:8" ht="15.75" thickBot="1" x14ac:dyDescent="0.3">
      <c r="A80" s="37" t="s">
        <v>155</v>
      </c>
      <c r="B80" s="25">
        <v>39.317999999999998</v>
      </c>
      <c r="C80" s="24">
        <v>0.745</v>
      </c>
      <c r="D80" s="24">
        <v>1.135</v>
      </c>
      <c r="E80" s="24">
        <v>1.51</v>
      </c>
      <c r="F80" s="24">
        <v>1.881</v>
      </c>
      <c r="G80" s="24">
        <v>2.4780000000000002</v>
      </c>
      <c r="H80" s="24">
        <v>2.9489999999999998</v>
      </c>
    </row>
    <row r="81" spans="1:8" ht="15.75" thickBot="1" x14ac:dyDescent="0.3">
      <c r="A81" s="37" t="s">
        <v>156</v>
      </c>
      <c r="B81" s="25">
        <v>42.660999999999994</v>
      </c>
      <c r="C81" s="24">
        <v>0.79</v>
      </c>
      <c r="D81" s="24">
        <v>1.2090000000000001</v>
      </c>
      <c r="E81" s="24">
        <v>1.61</v>
      </c>
      <c r="F81" s="24">
        <v>1.99</v>
      </c>
      <c r="G81" s="24">
        <v>2.6440000000000001</v>
      </c>
      <c r="H81" s="24">
        <v>3.153</v>
      </c>
    </row>
    <row r="82" spans="1:8" ht="15.75" thickBot="1" x14ac:dyDescent="0.3">
      <c r="A82" s="37" t="s">
        <v>157</v>
      </c>
      <c r="B82" s="25">
        <v>46.287999999999997</v>
      </c>
      <c r="C82" s="24">
        <v>0.83699999999999997</v>
      </c>
      <c r="D82" s="24">
        <v>1.288</v>
      </c>
      <c r="E82" s="24">
        <v>1.716</v>
      </c>
      <c r="F82" s="24">
        <v>2.1680000000000001</v>
      </c>
      <c r="G82" s="24">
        <v>2.8159999999999998</v>
      </c>
      <c r="H82" s="24">
        <v>3.3690000000000002</v>
      </c>
    </row>
    <row r="83" spans="1:8" ht="15.75" thickBot="1" x14ac:dyDescent="0.3">
      <c r="A83" s="37" t="s">
        <v>158</v>
      </c>
      <c r="B83" s="25">
        <v>50.222999999999999</v>
      </c>
      <c r="C83" s="24">
        <v>0.88600000000000001</v>
      </c>
      <c r="D83" s="24">
        <v>1.37</v>
      </c>
      <c r="E83" s="24">
        <v>1.8280000000000001</v>
      </c>
      <c r="F83" s="24">
        <v>2.3170000000000002</v>
      </c>
      <c r="G83" s="24">
        <v>2.9969999999999999</v>
      </c>
      <c r="H83" s="24">
        <v>3.5960000000000001</v>
      </c>
    </row>
    <row r="84" spans="1:8" ht="15.75" thickBot="1" x14ac:dyDescent="0.3">
      <c r="A84" s="37" t="s">
        <v>159</v>
      </c>
      <c r="B84" s="25">
        <v>54.491999999999997</v>
      </c>
      <c r="C84" s="24">
        <v>0.95</v>
      </c>
      <c r="D84" s="24">
        <v>1.4570000000000001</v>
      </c>
      <c r="E84" s="24">
        <v>1.946</v>
      </c>
      <c r="F84" s="24">
        <v>2.4740000000000002</v>
      </c>
      <c r="G84" s="24">
        <v>3.1869999999999998</v>
      </c>
      <c r="H84" s="24">
        <v>3.8319999999999999</v>
      </c>
    </row>
    <row r="85" spans="1:8" ht="15.75" thickBot="1" x14ac:dyDescent="0.3">
      <c r="A85" s="37" t="s">
        <v>160</v>
      </c>
      <c r="B85" s="25">
        <v>59.123999999999995</v>
      </c>
      <c r="C85" s="24">
        <v>1.018</v>
      </c>
      <c r="D85" s="24">
        <v>1.5489999999999999</v>
      </c>
      <c r="E85" s="24">
        <v>2.0699999999999998</v>
      </c>
      <c r="F85" s="24">
        <v>2.64</v>
      </c>
      <c r="G85" s="24">
        <v>3.387</v>
      </c>
      <c r="H85" s="24">
        <v>4.0810000000000004</v>
      </c>
    </row>
    <row r="86" spans="1:8" ht="15.75" thickBot="1" x14ac:dyDescent="0.3">
      <c r="A86" s="37" t="s">
        <v>161</v>
      </c>
      <c r="B86" s="25">
        <v>64.150000000000006</v>
      </c>
      <c r="C86" s="24">
        <v>1.091</v>
      </c>
      <c r="D86" s="24">
        <v>1.645</v>
      </c>
      <c r="E86" s="24">
        <v>2.2010000000000001</v>
      </c>
      <c r="F86" s="24">
        <v>2.8149999999999999</v>
      </c>
      <c r="G86" s="24">
        <v>3.597</v>
      </c>
      <c r="H86" s="24">
        <v>4.3410000000000002</v>
      </c>
    </row>
    <row r="87" spans="1:8" ht="15.75" thickBot="1" x14ac:dyDescent="0.3">
      <c r="A87" s="37" t="s">
        <v>162</v>
      </c>
      <c r="B87" s="25">
        <v>69.603000000000009</v>
      </c>
      <c r="C87" s="24">
        <v>1.1679999999999999</v>
      </c>
      <c r="D87" s="24">
        <v>1.746</v>
      </c>
      <c r="E87" s="24">
        <v>2.339</v>
      </c>
      <c r="F87" s="24">
        <v>3.0009999999999999</v>
      </c>
      <c r="G87" s="24">
        <v>3.819</v>
      </c>
      <c r="H87" s="24">
        <v>4.6159999999999997</v>
      </c>
    </row>
    <row r="88" spans="1:8" ht="15.75" thickBot="1" x14ac:dyDescent="0.3">
      <c r="A88" s="37" t="s">
        <v>163</v>
      </c>
      <c r="B88" s="25">
        <v>75.52000000000001</v>
      </c>
      <c r="C88" s="24">
        <v>1.2509999999999999</v>
      </c>
      <c r="D88" s="24">
        <v>1.853</v>
      </c>
      <c r="E88" s="24">
        <v>2.484</v>
      </c>
      <c r="F88" s="24">
        <v>3.1960000000000002</v>
      </c>
      <c r="G88" s="24">
        <v>4.0679999999999996</v>
      </c>
      <c r="H88" s="24">
        <v>4.9059999999999997</v>
      </c>
    </row>
    <row r="89" spans="1:8" ht="15.75" thickBot="1" x14ac:dyDescent="0.3">
      <c r="A89" s="37" t="s">
        <v>164</v>
      </c>
      <c r="B89" s="25">
        <v>81.94</v>
      </c>
      <c r="C89" s="24">
        <v>1.3340000000000001</v>
      </c>
      <c r="D89" s="24">
        <v>1.966</v>
      </c>
      <c r="E89" s="24">
        <v>2.6379999999999999</v>
      </c>
      <c r="F89" s="24">
        <v>3.4020000000000001</v>
      </c>
      <c r="G89" s="24">
        <v>4.3579999999999997</v>
      </c>
      <c r="H89" s="24">
        <v>5.21</v>
      </c>
    </row>
    <row r="90" spans="1:8" ht="15.75" thickBot="1" x14ac:dyDescent="0.3">
      <c r="A90" s="37" t="s">
        <v>165</v>
      </c>
      <c r="B90" s="25">
        <v>88.905000000000001</v>
      </c>
      <c r="C90" s="24">
        <v>1.409</v>
      </c>
      <c r="D90" s="24">
        <v>2.0840000000000001</v>
      </c>
      <c r="E90" s="24">
        <v>2.7989999999999999</v>
      </c>
      <c r="F90" s="24">
        <v>3.62</v>
      </c>
      <c r="G90" s="24">
        <v>4.6639999999999997</v>
      </c>
      <c r="H90" s="24">
        <v>5.5309999999999997</v>
      </c>
    </row>
    <row r="91" spans="1:8" ht="15.75" thickBot="1" x14ac:dyDescent="0.3">
      <c r="A91" s="37" t="s">
        <v>166</v>
      </c>
      <c r="B91" s="25">
        <v>96.462000000000003</v>
      </c>
      <c r="C91" s="24">
        <v>1.5</v>
      </c>
      <c r="D91" s="24">
        <v>2.2090000000000001</v>
      </c>
      <c r="E91" s="24">
        <v>2.9689999999999999</v>
      </c>
      <c r="F91" s="24">
        <v>3.8490000000000002</v>
      </c>
      <c r="G91" s="24">
        <v>4.9880000000000004</v>
      </c>
      <c r="H91" s="24">
        <v>5.9119999999999999</v>
      </c>
    </row>
    <row r="92" spans="1:8" ht="15.75" thickBot="1" x14ac:dyDescent="0.3">
      <c r="A92" s="37" t="s">
        <v>167</v>
      </c>
      <c r="B92" s="26">
        <v>104.66200000000001</v>
      </c>
      <c r="C92" s="24">
        <v>1.6040000000000001</v>
      </c>
      <c r="D92" s="24">
        <v>2.3410000000000002</v>
      </c>
      <c r="E92" s="24">
        <v>3.1480000000000001</v>
      </c>
      <c r="F92" s="24">
        <v>4.0910000000000002</v>
      </c>
      <c r="G92" s="24">
        <v>5.3310000000000004</v>
      </c>
      <c r="H92" s="24">
        <v>6.3330000000000002</v>
      </c>
    </row>
    <row r="93" spans="1:8" ht="15.75" thickBot="1" x14ac:dyDescent="0.3">
      <c r="A93" s="37" t="s">
        <v>168</v>
      </c>
      <c r="B93" s="27">
        <v>113.55900000000001</v>
      </c>
      <c r="C93" s="24">
        <v>1.716</v>
      </c>
      <c r="D93" s="24">
        <v>2.4790000000000001</v>
      </c>
      <c r="E93" s="24">
        <v>3.3359999999999999</v>
      </c>
      <c r="F93" s="24">
        <v>4.3449999999999998</v>
      </c>
      <c r="G93" s="24">
        <v>5.6920000000000002</v>
      </c>
      <c r="H93" s="24">
        <v>6.78</v>
      </c>
    </row>
    <row r="94" spans="1:8" ht="15.75" thickBot="1" x14ac:dyDescent="0.3">
      <c r="A94" s="37" t="s">
        <v>169</v>
      </c>
      <c r="B94" s="27">
        <v>123.212</v>
      </c>
      <c r="C94" s="24">
        <v>1.835</v>
      </c>
      <c r="D94" s="24">
        <v>2.625</v>
      </c>
      <c r="E94" s="24">
        <v>3.5350000000000001</v>
      </c>
      <c r="F94" s="24">
        <v>4.6139999999999999</v>
      </c>
      <c r="G94" s="24">
        <v>6.0739999999999998</v>
      </c>
      <c r="H94" s="24">
        <v>7.2510000000000003</v>
      </c>
    </row>
    <row r="95" spans="1:8" ht="15.75" thickBot="1" x14ac:dyDescent="0.3">
      <c r="A95" s="37" t="s">
        <v>170</v>
      </c>
      <c r="B95" s="27">
        <v>133.68600000000001</v>
      </c>
      <c r="C95" s="24">
        <v>1.9630000000000001</v>
      </c>
      <c r="D95" s="24">
        <v>2.86</v>
      </c>
      <c r="E95" s="24">
        <v>3.851</v>
      </c>
      <c r="F95" s="24">
        <v>4.8959999999999999</v>
      </c>
      <c r="G95" s="24">
        <v>6.476</v>
      </c>
      <c r="H95" s="24">
        <v>7.75</v>
      </c>
    </row>
    <row r="96" spans="1:8" ht="15.75" thickBot="1" x14ac:dyDescent="0.3">
      <c r="A96" s="37" t="s">
        <v>171</v>
      </c>
      <c r="B96" s="27">
        <v>145.05000000000001</v>
      </c>
      <c r="C96" s="24">
        <v>2.0369999999999999</v>
      </c>
      <c r="D96" s="24">
        <v>3.0619999999999998</v>
      </c>
      <c r="E96" s="24">
        <v>4.1150000000000002</v>
      </c>
      <c r="F96" s="24">
        <v>5.194</v>
      </c>
      <c r="G96" s="24">
        <v>6.9009999999999998</v>
      </c>
      <c r="H96" s="24">
        <v>8.2769999999999992</v>
      </c>
    </row>
    <row r="97" spans="1:17" ht="15.75" thickBot="1" x14ac:dyDescent="0.3">
      <c r="A97" s="37" t="s">
        <v>172</v>
      </c>
      <c r="B97" s="27">
        <v>157.38</v>
      </c>
      <c r="C97" s="24">
        <v>2.1789999999999998</v>
      </c>
      <c r="D97" s="24">
        <v>3.2749999999999999</v>
      </c>
      <c r="E97" s="24">
        <v>4.3940000000000001</v>
      </c>
      <c r="F97" s="24">
        <v>5.5069999999999997</v>
      </c>
      <c r="G97" s="24">
        <v>7.3479999999999999</v>
      </c>
      <c r="H97" s="24">
        <v>8.8330000000000002</v>
      </c>
    </row>
    <row r="98" spans="1:17" ht="15.75" thickBot="1" x14ac:dyDescent="0.3">
      <c r="A98" s="37" t="s">
        <v>173</v>
      </c>
      <c r="B98" s="27">
        <v>170.75800000000001</v>
      </c>
      <c r="C98" s="24">
        <v>2.3410000000000002</v>
      </c>
      <c r="D98" s="24">
        <v>3.5009999999999999</v>
      </c>
      <c r="E98" s="24">
        <v>4.6879999999999997</v>
      </c>
      <c r="F98" s="24">
        <v>5.8369999999999997</v>
      </c>
      <c r="G98" s="24">
        <v>7.819</v>
      </c>
      <c r="H98" s="24">
        <v>9.42</v>
      </c>
    </row>
    <row r="99" spans="1:17" ht="15.75" thickBot="1" x14ac:dyDescent="0.3">
      <c r="A99" s="37" t="s">
        <v>174</v>
      </c>
      <c r="B99" s="27">
        <v>185.273</v>
      </c>
      <c r="C99" s="24">
        <v>2.4940000000000002</v>
      </c>
      <c r="D99" s="24">
        <v>3.7349999999999999</v>
      </c>
      <c r="E99" s="24">
        <v>4.9969999999999999</v>
      </c>
      <c r="F99" s="24">
        <v>6.1950000000000003</v>
      </c>
      <c r="G99" s="24">
        <v>8.3149999999999995</v>
      </c>
      <c r="H99" s="24">
        <v>10.038</v>
      </c>
    </row>
    <row r="100" spans="1:17" ht="15.75" thickBot="1" x14ac:dyDescent="0.3">
      <c r="A100" s="37" t="s">
        <v>175</v>
      </c>
      <c r="B100" s="27">
        <v>201.02199999999999</v>
      </c>
      <c r="C100" s="24">
        <v>2.7280000000000002</v>
      </c>
      <c r="D100" s="24">
        <v>3.972</v>
      </c>
      <c r="E100" s="24">
        <v>5.3220000000000001</v>
      </c>
      <c r="F100" s="24">
        <v>6.5739999999999998</v>
      </c>
      <c r="G100" s="24">
        <v>8.8379999999999992</v>
      </c>
      <c r="H100" s="24">
        <v>10.69</v>
      </c>
    </row>
    <row r="101" spans="1:17" ht="15.75" thickBot="1" x14ac:dyDescent="0.3">
      <c r="A101" s="37" t="s">
        <v>176</v>
      </c>
      <c r="B101" s="27">
        <v>218.10900000000001</v>
      </c>
      <c r="C101" s="24">
        <v>2.907</v>
      </c>
      <c r="D101" s="24">
        <v>4.2220000000000004</v>
      </c>
      <c r="E101" s="24">
        <v>5.6639999999999997</v>
      </c>
      <c r="F101" s="24">
        <v>7.2110000000000003</v>
      </c>
      <c r="G101" s="24">
        <v>9.3879999999999999</v>
      </c>
      <c r="H101" s="24">
        <v>11.377000000000001</v>
      </c>
    </row>
    <row r="102" spans="1:17" ht="15.75" thickBot="1" x14ac:dyDescent="0.3">
      <c r="A102" s="37" t="s">
        <v>177</v>
      </c>
      <c r="B102" s="27">
        <v>236.649</v>
      </c>
      <c r="C102" s="24">
        <v>3.0950000000000002</v>
      </c>
      <c r="D102" s="24">
        <v>4.4850000000000003</v>
      </c>
      <c r="E102" s="24">
        <v>6.024</v>
      </c>
      <c r="F102" s="24">
        <v>7.69</v>
      </c>
      <c r="G102" s="24">
        <v>9.9670000000000005</v>
      </c>
      <c r="H102" s="24">
        <v>12.1</v>
      </c>
      <c r="L102" s="35"/>
      <c r="M102" s="35"/>
      <c r="N102" s="35"/>
      <c r="O102" s="35"/>
      <c r="P102" s="35"/>
      <c r="Q102" s="35"/>
    </row>
    <row r="103" spans="1:17" x14ac:dyDescent="0.25">
      <c r="A103" s="37" t="s">
        <v>178</v>
      </c>
      <c r="B103" s="27">
        <v>256.76499999999999</v>
      </c>
      <c r="C103" s="24">
        <v>3.294</v>
      </c>
      <c r="D103" s="24">
        <v>4.7629999999999999</v>
      </c>
      <c r="E103" s="24">
        <v>6.4020000000000001</v>
      </c>
      <c r="F103" s="24">
        <v>8.1929999999999996</v>
      </c>
      <c r="G103" s="24">
        <v>10.577</v>
      </c>
      <c r="H103" s="24">
        <v>12.862</v>
      </c>
    </row>
    <row r="105" spans="1:17" ht="15.75" thickBot="1" x14ac:dyDescent="0.3">
      <c r="A105" s="59" t="s">
        <v>179</v>
      </c>
      <c r="B105" s="59"/>
      <c r="C105" s="59"/>
      <c r="D105" s="59"/>
      <c r="E105" s="59"/>
      <c r="F105" s="59"/>
      <c r="G105" s="59"/>
      <c r="H105" s="59"/>
      <c r="J105" s="34" t="s">
        <v>62</v>
      </c>
      <c r="K105" s="34" t="s">
        <v>61</v>
      </c>
      <c r="L105" s="35" t="str">
        <f>$A105</f>
        <v>Northern 0.02</v>
      </c>
      <c r="M105" s="35" t="str">
        <f t="shared" ref="M105:Q105" si="1">$A105</f>
        <v>Northern 0.02</v>
      </c>
      <c r="N105" s="35" t="str">
        <f t="shared" si="1"/>
        <v>Northern 0.02</v>
      </c>
      <c r="O105" s="35" t="str">
        <f t="shared" si="1"/>
        <v>Northern 0.02</v>
      </c>
      <c r="P105" s="35" t="str">
        <f t="shared" si="1"/>
        <v>Northern 0.02</v>
      </c>
      <c r="Q105" s="35" t="str">
        <f t="shared" si="1"/>
        <v>Northern 0.02</v>
      </c>
    </row>
    <row r="106" spans="1:17" x14ac:dyDescent="0.25">
      <c r="A106" s="55">
        <v>0.02</v>
      </c>
      <c r="B106" s="56"/>
      <c r="C106" s="57" t="s">
        <v>57</v>
      </c>
      <c r="D106" s="57"/>
      <c r="E106" s="57"/>
      <c r="F106" s="57"/>
      <c r="G106" s="57"/>
      <c r="H106" s="58"/>
      <c r="J106" s="34">
        <f>MATCH(Calculator!$E$3,B108:B207,1)</f>
        <v>93</v>
      </c>
      <c r="K106" s="34">
        <f>INDEX(B108:B207,MATCH(Calculator!$E$3,B108:B207,1))</f>
        <v>145.05000000000001</v>
      </c>
      <c r="L106" s="34">
        <f>INDEX(C108:C$10000,$J106)</f>
        <v>2.879</v>
      </c>
      <c r="M106" s="34">
        <f>INDEX(D108:D$10000,$J106)</f>
        <v>4.3369999999999997</v>
      </c>
      <c r="N106" s="34">
        <f>INDEX(E108:E$10000,$J106)</f>
        <v>5.7629999999999999</v>
      </c>
      <c r="O106" s="34">
        <f>INDEX(F108:F$10000,$J106)</f>
        <v>7.3019999999999996</v>
      </c>
      <c r="P106" s="34">
        <f>INDEX(G108:G$10000,$J106)</f>
        <v>9.4440000000000008</v>
      </c>
      <c r="Q106" s="34">
        <f>INDEX(H108:H$10000,$J106)</f>
        <v>11.257</v>
      </c>
    </row>
    <row r="107" spans="1:17" ht="15.75" thickBot="1" x14ac:dyDescent="0.3">
      <c r="A107" s="26" t="s">
        <v>58</v>
      </c>
      <c r="B107" s="38" t="s">
        <v>56</v>
      </c>
      <c r="C107" s="28" t="s">
        <v>54</v>
      </c>
      <c r="D107" s="28" t="s">
        <v>55</v>
      </c>
      <c r="E107" s="29">
        <v>0.1</v>
      </c>
      <c r="F107" s="29">
        <v>0.05</v>
      </c>
      <c r="G107" s="29">
        <v>0.02</v>
      </c>
      <c r="H107" s="30">
        <v>0.01</v>
      </c>
      <c r="J107" s="34">
        <f>MATCH(Calculator!$E$3,B108:B207,1)+1</f>
        <v>94</v>
      </c>
      <c r="K107" s="34">
        <f>INDEX(B108:B207,MATCH(Calculator!$E$3,B108:B207,1)+1)</f>
        <v>157.38</v>
      </c>
      <c r="L107" s="34">
        <f>INDEX(C108:C$9999,$J107)</f>
        <v>3.0550000000000002</v>
      </c>
      <c r="M107" s="34">
        <f>INDEX(D108:D$9999,$J107)</f>
        <v>4.6289999999999996</v>
      </c>
      <c r="N107" s="34">
        <f>INDEX(E108:E$9999,$J107)</f>
        <v>6.1529999999999996</v>
      </c>
      <c r="O107" s="34">
        <f>INDEX(F108:F$9999,$J107)</f>
        <v>7.7309999999999999</v>
      </c>
      <c r="P107" s="34">
        <f>INDEX(G108:G$9999,$J107)</f>
        <v>10.093</v>
      </c>
      <c r="Q107" s="34">
        <f>INDEX(H108:H$9999,$J107)</f>
        <v>12.02</v>
      </c>
    </row>
    <row r="108" spans="1:17" ht="15.75" thickBot="1" x14ac:dyDescent="0.3">
      <c r="A108" s="37" t="s">
        <v>180</v>
      </c>
      <c r="B108" s="37">
        <v>2.5000000000000001E-2</v>
      </c>
      <c r="C108" s="24">
        <v>1E-3</v>
      </c>
      <c r="D108" s="24">
        <v>2E-3</v>
      </c>
      <c r="E108" s="24">
        <v>4.0000000000000001E-3</v>
      </c>
      <c r="F108" s="24">
        <v>5.0000000000000001E-3</v>
      </c>
      <c r="G108" s="24">
        <v>7.0000000000000001E-3</v>
      </c>
      <c r="H108" s="24">
        <v>8.0000000000000002E-3</v>
      </c>
      <c r="L108" s="36">
        <f>_xlfn.FORECAST.LINEAR(Calculator!$E$3,L106:L107,K106:K107)</f>
        <v>2.9496569343065695</v>
      </c>
      <c r="M108" s="36">
        <f>_xlfn.FORECAST.LINEAR(Calculator!$E$3,M106:M107,K106:K107)</f>
        <v>4.4542262773722623</v>
      </c>
      <c r="N108" s="36">
        <f>_xlfn.FORECAST.LINEAR(Calculator!$E$3,N106:N107,K106:K107)</f>
        <v>5.9195693430656942</v>
      </c>
      <c r="O108" s="36">
        <f>_xlfn.FORECAST.LINEAR(Calculator!$E$3,O106:O107,K106:K107)</f>
        <v>7.4742262773722628</v>
      </c>
      <c r="P108" s="36">
        <f>_xlfn.FORECAST.LINEAR(Calculator!$E$3,P106:P107,K106:K107)</f>
        <v>9.7045474452554732</v>
      </c>
      <c r="Q108" s="36">
        <f>_xlfn.FORECAST.LINEAR(Calculator!$E$3,Q106:Q107,K106:K107)</f>
        <v>11.56331386861314</v>
      </c>
    </row>
    <row r="109" spans="1:17" ht="15.75" thickBot="1" x14ac:dyDescent="0.3">
      <c r="A109" s="37" t="s">
        <v>181</v>
      </c>
      <c r="B109" s="25">
        <v>0.04</v>
      </c>
      <c r="C109" s="24">
        <v>2E-3</v>
      </c>
      <c r="D109" s="24">
        <v>4.0000000000000001E-3</v>
      </c>
      <c r="E109" s="24">
        <v>6.0000000000000001E-3</v>
      </c>
      <c r="F109" s="24">
        <v>8.0000000000000002E-3</v>
      </c>
      <c r="G109" s="24">
        <v>1.0999999999999999E-2</v>
      </c>
      <c r="H109" s="24">
        <v>1.2999999999999999E-2</v>
      </c>
    </row>
    <row r="110" spans="1:17" ht="15.75" thickBot="1" x14ac:dyDescent="0.3">
      <c r="A110" s="37" t="s">
        <v>182</v>
      </c>
      <c r="B110" s="25">
        <v>5.5E-2</v>
      </c>
      <c r="C110" s="24">
        <v>3.0000000000000001E-3</v>
      </c>
      <c r="D110" s="24">
        <v>6.0000000000000001E-3</v>
      </c>
      <c r="E110" s="24">
        <v>8.0000000000000002E-3</v>
      </c>
      <c r="F110" s="24">
        <v>0.01</v>
      </c>
      <c r="G110" s="24">
        <v>1.4E-2</v>
      </c>
      <c r="H110" s="24">
        <v>1.7000000000000001E-2</v>
      </c>
    </row>
    <row r="111" spans="1:17" ht="15.75" thickBot="1" x14ac:dyDescent="0.3">
      <c r="A111" s="37" t="s">
        <v>183</v>
      </c>
      <c r="B111" s="25">
        <v>7.0000000000000007E-2</v>
      </c>
      <c r="C111" s="24">
        <v>5.0000000000000001E-3</v>
      </c>
      <c r="D111" s="24">
        <v>8.0000000000000002E-3</v>
      </c>
      <c r="E111" s="24">
        <v>0.01</v>
      </c>
      <c r="F111" s="24">
        <v>1.2999999999999999E-2</v>
      </c>
      <c r="G111" s="24">
        <v>1.7999999999999999E-2</v>
      </c>
      <c r="H111" s="24">
        <v>2.1000000000000001E-2</v>
      </c>
      <c r="L111" s="35"/>
      <c r="M111" s="35"/>
      <c r="N111" s="35"/>
      <c r="O111" s="35"/>
      <c r="P111" s="35"/>
      <c r="Q111" s="35"/>
    </row>
    <row r="112" spans="1:17" ht="15.75" thickBot="1" x14ac:dyDescent="0.3">
      <c r="A112" s="37" t="s">
        <v>184</v>
      </c>
      <c r="B112" s="25">
        <v>8.5000000000000006E-2</v>
      </c>
      <c r="C112" s="24">
        <v>6.0000000000000001E-3</v>
      </c>
      <c r="D112" s="24">
        <v>8.9999999999999993E-3</v>
      </c>
      <c r="E112" s="24">
        <v>1.2E-2</v>
      </c>
      <c r="F112" s="24">
        <v>1.4999999999999999E-2</v>
      </c>
      <c r="G112" s="24">
        <v>2.1000000000000001E-2</v>
      </c>
      <c r="H112" s="24">
        <v>2.5000000000000001E-2</v>
      </c>
    </row>
    <row r="113" spans="1:8" ht="15.75" thickBot="1" x14ac:dyDescent="0.3">
      <c r="A113" s="37" t="s">
        <v>185</v>
      </c>
      <c r="B113" s="25">
        <v>0.1</v>
      </c>
      <c r="C113" s="24">
        <v>7.0000000000000001E-3</v>
      </c>
      <c r="D113" s="24">
        <v>1.0999999999999999E-2</v>
      </c>
      <c r="E113" s="24">
        <v>1.4E-2</v>
      </c>
      <c r="F113" s="24">
        <v>1.7999999999999999E-2</v>
      </c>
      <c r="G113" s="24">
        <v>2.4E-2</v>
      </c>
      <c r="H113" s="24">
        <v>2.9000000000000001E-2</v>
      </c>
    </row>
    <row r="114" spans="1:8" ht="15.75" thickBot="1" x14ac:dyDescent="0.3">
      <c r="A114" s="37" t="s">
        <v>186</v>
      </c>
      <c r="B114" s="25">
        <v>0.115</v>
      </c>
      <c r="C114" s="24">
        <v>8.0000000000000002E-3</v>
      </c>
      <c r="D114" s="24">
        <v>1.2E-2</v>
      </c>
      <c r="E114" s="24">
        <v>1.6E-2</v>
      </c>
      <c r="F114" s="24">
        <v>0.02</v>
      </c>
      <c r="G114" s="24">
        <v>2.5999999999999999E-2</v>
      </c>
      <c r="H114" s="24">
        <v>3.3000000000000002E-2</v>
      </c>
    </row>
    <row r="115" spans="1:8" ht="15.75" thickBot="1" x14ac:dyDescent="0.3">
      <c r="A115" s="37" t="s">
        <v>187</v>
      </c>
      <c r="B115" s="25">
        <v>0.13</v>
      </c>
      <c r="C115" s="24">
        <v>8.9999999999999993E-3</v>
      </c>
      <c r="D115" s="24">
        <v>1.2999999999999999E-2</v>
      </c>
      <c r="E115" s="24">
        <v>1.7000000000000001E-2</v>
      </c>
      <c r="F115" s="24">
        <v>2.3E-2</v>
      </c>
      <c r="G115" s="24">
        <v>0.03</v>
      </c>
      <c r="H115" s="24">
        <v>3.5999999999999997E-2</v>
      </c>
    </row>
    <row r="116" spans="1:8" ht="15.75" thickBot="1" x14ac:dyDescent="0.3">
      <c r="A116" s="37" t="s">
        <v>188</v>
      </c>
      <c r="B116" s="25">
        <v>0.14499999999999999</v>
      </c>
      <c r="C116" s="24">
        <v>0.01</v>
      </c>
      <c r="D116" s="24">
        <v>1.4999999999999999E-2</v>
      </c>
      <c r="E116" s="24">
        <v>0.02</v>
      </c>
      <c r="F116" s="24">
        <v>2.5000000000000001E-2</v>
      </c>
      <c r="G116" s="24">
        <v>3.3000000000000002E-2</v>
      </c>
      <c r="H116" s="24">
        <v>3.9E-2</v>
      </c>
    </row>
    <row r="117" spans="1:8" ht="15.75" thickBot="1" x14ac:dyDescent="0.3">
      <c r="A117" s="37" t="s">
        <v>189</v>
      </c>
      <c r="B117" s="25">
        <v>0.16</v>
      </c>
      <c r="C117" s="24">
        <v>1.0999999999999999E-2</v>
      </c>
      <c r="D117" s="24">
        <v>1.6E-2</v>
      </c>
      <c r="E117" s="24">
        <v>2.1000000000000001E-2</v>
      </c>
      <c r="F117" s="24">
        <v>2.7E-2</v>
      </c>
      <c r="G117" s="24">
        <v>3.5999999999999997E-2</v>
      </c>
      <c r="H117" s="24">
        <v>4.2999999999999997E-2</v>
      </c>
    </row>
    <row r="118" spans="1:8" ht="15.75" thickBot="1" x14ac:dyDescent="0.3">
      <c r="A118" s="37" t="s">
        <v>190</v>
      </c>
      <c r="B118" s="25">
        <v>0.17499999999999999</v>
      </c>
      <c r="C118" s="24">
        <v>1.2E-2</v>
      </c>
      <c r="D118" s="24">
        <v>1.7000000000000001E-2</v>
      </c>
      <c r="E118" s="24">
        <v>2.3E-2</v>
      </c>
      <c r="F118" s="24">
        <v>0.03</v>
      </c>
      <c r="G118" s="24">
        <v>0.04</v>
      </c>
      <c r="H118" s="24">
        <v>4.5999999999999999E-2</v>
      </c>
    </row>
    <row r="119" spans="1:8" ht="15.75" thickBot="1" x14ac:dyDescent="0.3">
      <c r="A119" s="37" t="s">
        <v>191</v>
      </c>
      <c r="B119" s="25">
        <v>0.19</v>
      </c>
      <c r="C119" s="24">
        <v>1.2999999999999999E-2</v>
      </c>
      <c r="D119" s="24">
        <v>1.9E-2</v>
      </c>
      <c r="E119" s="24">
        <v>2.5000000000000001E-2</v>
      </c>
      <c r="F119" s="24">
        <v>3.1E-2</v>
      </c>
      <c r="G119" s="24">
        <v>4.2999999999999997E-2</v>
      </c>
      <c r="H119" s="24">
        <v>0.05</v>
      </c>
    </row>
    <row r="120" spans="1:8" ht="15.75" thickBot="1" x14ac:dyDescent="0.3">
      <c r="A120" s="37" t="s">
        <v>192</v>
      </c>
      <c r="B120" s="25">
        <v>0.20699999999999999</v>
      </c>
      <c r="C120" s="24">
        <v>1.4E-2</v>
      </c>
      <c r="D120" s="24">
        <v>0.02</v>
      </c>
      <c r="E120" s="24">
        <v>2.7E-2</v>
      </c>
      <c r="F120" s="24">
        <v>3.3000000000000002E-2</v>
      </c>
      <c r="G120" s="24">
        <v>4.5999999999999999E-2</v>
      </c>
      <c r="H120" s="24">
        <v>5.3999999999999999E-2</v>
      </c>
    </row>
    <row r="121" spans="1:8" ht="15.75" thickBot="1" x14ac:dyDescent="0.3">
      <c r="A121" s="37" t="s">
        <v>193</v>
      </c>
      <c r="B121" s="25">
        <v>0.22500000000000001</v>
      </c>
      <c r="C121" s="24">
        <v>1.6E-2</v>
      </c>
      <c r="D121" s="24">
        <v>2.1999999999999999E-2</v>
      </c>
      <c r="E121" s="24">
        <v>2.9000000000000001E-2</v>
      </c>
      <c r="F121" s="24">
        <v>3.5999999999999997E-2</v>
      </c>
      <c r="G121" s="24">
        <v>0.05</v>
      </c>
      <c r="H121" s="24">
        <v>5.8000000000000003E-2</v>
      </c>
    </row>
    <row r="122" spans="1:8" ht="15.75" thickBot="1" x14ac:dyDescent="0.3">
      <c r="A122" s="37" t="s">
        <v>194</v>
      </c>
      <c r="B122" s="25">
        <v>0.245</v>
      </c>
      <c r="C122" s="24">
        <v>1.7000000000000001E-2</v>
      </c>
      <c r="D122" s="24">
        <v>2.3E-2</v>
      </c>
      <c r="E122" s="24">
        <v>3.1E-2</v>
      </c>
      <c r="F122" s="24">
        <v>3.9E-2</v>
      </c>
      <c r="G122" s="24">
        <v>5.3999999999999999E-2</v>
      </c>
      <c r="H122" s="24">
        <v>6.3E-2</v>
      </c>
    </row>
    <row r="123" spans="1:8" ht="15.75" thickBot="1" x14ac:dyDescent="0.3">
      <c r="A123" s="37" t="s">
        <v>195</v>
      </c>
      <c r="B123" s="25">
        <v>0.26600000000000001</v>
      </c>
      <c r="C123" s="24">
        <v>1.7999999999999999E-2</v>
      </c>
      <c r="D123" s="24">
        <v>2.5000000000000001E-2</v>
      </c>
      <c r="E123" s="24">
        <v>3.3000000000000002E-2</v>
      </c>
      <c r="F123" s="24">
        <v>4.2000000000000003E-2</v>
      </c>
      <c r="G123" s="24">
        <v>5.8000000000000003E-2</v>
      </c>
      <c r="H123" s="24">
        <v>6.8000000000000005E-2</v>
      </c>
    </row>
    <row r="124" spans="1:8" ht="15.75" thickBot="1" x14ac:dyDescent="0.3">
      <c r="A124" s="37" t="s">
        <v>196</v>
      </c>
      <c r="B124" s="25">
        <v>0.28899999999999998</v>
      </c>
      <c r="C124" s="24">
        <v>0.02</v>
      </c>
      <c r="D124" s="24">
        <v>2.5999999999999999E-2</v>
      </c>
      <c r="E124" s="24">
        <v>3.5999999999999997E-2</v>
      </c>
      <c r="F124" s="24">
        <v>4.4999999999999998E-2</v>
      </c>
      <c r="G124" s="24">
        <v>6.2E-2</v>
      </c>
      <c r="H124" s="24">
        <v>7.3999999999999996E-2</v>
      </c>
    </row>
    <row r="125" spans="1:8" ht="15.75" thickBot="1" x14ac:dyDescent="0.3">
      <c r="A125" s="37" t="s">
        <v>197</v>
      </c>
      <c r="B125" s="25">
        <v>0.314</v>
      </c>
      <c r="C125" s="24">
        <v>2.1000000000000001E-2</v>
      </c>
      <c r="D125" s="24">
        <v>2.8000000000000001E-2</v>
      </c>
      <c r="E125" s="24">
        <v>3.7999999999999999E-2</v>
      </c>
      <c r="F125" s="24">
        <v>4.8000000000000001E-2</v>
      </c>
      <c r="G125" s="24">
        <v>6.7000000000000004E-2</v>
      </c>
      <c r="H125" s="24">
        <v>7.9000000000000001E-2</v>
      </c>
    </row>
    <row r="126" spans="1:8" ht="15.75" thickBot="1" x14ac:dyDescent="0.3">
      <c r="A126" s="37" t="s">
        <v>198</v>
      </c>
      <c r="B126" s="25">
        <v>0.34100000000000003</v>
      </c>
      <c r="C126" s="24">
        <v>2.3E-2</v>
      </c>
      <c r="D126" s="24">
        <v>0.03</v>
      </c>
      <c r="E126" s="24">
        <v>4.1000000000000002E-2</v>
      </c>
      <c r="F126" s="24">
        <v>5.1999999999999998E-2</v>
      </c>
      <c r="G126" s="24">
        <v>7.1999999999999995E-2</v>
      </c>
      <c r="H126" s="24">
        <v>8.5000000000000006E-2</v>
      </c>
    </row>
    <row r="127" spans="1:8" ht="15.75" thickBot="1" x14ac:dyDescent="0.3">
      <c r="A127" s="37" t="s">
        <v>199</v>
      </c>
      <c r="B127" s="25">
        <v>0.37</v>
      </c>
      <c r="C127" s="24">
        <v>2.5000000000000001E-2</v>
      </c>
      <c r="D127" s="24">
        <v>3.2000000000000001E-2</v>
      </c>
      <c r="E127" s="24">
        <v>4.3999999999999997E-2</v>
      </c>
      <c r="F127" s="24">
        <v>5.6000000000000001E-2</v>
      </c>
      <c r="G127" s="24">
        <v>7.6999999999999999E-2</v>
      </c>
      <c r="H127" s="24">
        <v>9.1999999999999998E-2</v>
      </c>
    </row>
    <row r="128" spans="1:8" ht="15.75" thickBot="1" x14ac:dyDescent="0.3">
      <c r="A128" s="37" t="s">
        <v>200</v>
      </c>
      <c r="B128" s="25">
        <v>0.40200000000000002</v>
      </c>
      <c r="C128" s="24">
        <v>2.5999999999999999E-2</v>
      </c>
      <c r="D128" s="24">
        <v>3.5000000000000003E-2</v>
      </c>
      <c r="E128" s="24">
        <v>4.7E-2</v>
      </c>
      <c r="F128" s="24">
        <v>0.06</v>
      </c>
      <c r="G128" s="24">
        <v>8.3000000000000004E-2</v>
      </c>
      <c r="H128" s="24">
        <v>9.9000000000000005E-2</v>
      </c>
    </row>
    <row r="129" spans="1:8" ht="15.75" thickBot="1" x14ac:dyDescent="0.3">
      <c r="A129" s="37" t="s">
        <v>201</v>
      </c>
      <c r="B129" s="25">
        <v>0.437</v>
      </c>
      <c r="C129" s="24">
        <v>2.8000000000000001E-2</v>
      </c>
      <c r="D129" s="24">
        <v>3.6999999999999998E-2</v>
      </c>
      <c r="E129" s="24">
        <v>0.05</v>
      </c>
      <c r="F129" s="24">
        <v>6.5000000000000002E-2</v>
      </c>
      <c r="G129" s="24">
        <v>8.7999999999999995E-2</v>
      </c>
      <c r="H129" s="24">
        <v>0.106</v>
      </c>
    </row>
    <row r="130" spans="1:8" ht="15.75" thickBot="1" x14ac:dyDescent="0.3">
      <c r="A130" s="37" t="s">
        <v>202</v>
      </c>
      <c r="B130" s="25">
        <v>0.47499999999999998</v>
      </c>
      <c r="C130" s="24">
        <v>0.03</v>
      </c>
      <c r="D130" s="24">
        <v>0.04</v>
      </c>
      <c r="E130" s="24">
        <v>5.3999999999999999E-2</v>
      </c>
      <c r="F130" s="24">
        <v>6.9000000000000006E-2</v>
      </c>
      <c r="G130" s="24">
        <v>9.5000000000000001E-2</v>
      </c>
      <c r="H130" s="24">
        <v>0.114</v>
      </c>
    </row>
    <row r="131" spans="1:8" ht="15.75" thickBot="1" x14ac:dyDescent="0.3">
      <c r="A131" s="37" t="s">
        <v>203</v>
      </c>
      <c r="B131" s="25">
        <v>0.51600000000000001</v>
      </c>
      <c r="C131" s="24">
        <v>3.2000000000000001E-2</v>
      </c>
      <c r="D131" s="24">
        <v>4.2999999999999997E-2</v>
      </c>
      <c r="E131" s="24">
        <v>5.8000000000000003E-2</v>
      </c>
      <c r="F131" s="24">
        <v>7.3999999999999996E-2</v>
      </c>
      <c r="G131" s="24">
        <v>0.10100000000000001</v>
      </c>
      <c r="H131" s="24">
        <v>0.122</v>
      </c>
    </row>
    <row r="132" spans="1:8" ht="15.75" thickBot="1" x14ac:dyDescent="0.3">
      <c r="A132" s="37" t="s">
        <v>204</v>
      </c>
      <c r="B132" s="25">
        <v>0.56000000000000005</v>
      </c>
      <c r="C132" s="24">
        <v>3.4000000000000002E-2</v>
      </c>
      <c r="D132" s="24">
        <v>4.5999999999999999E-2</v>
      </c>
      <c r="E132" s="24">
        <v>6.2E-2</v>
      </c>
      <c r="F132" s="24">
        <v>0.08</v>
      </c>
      <c r="G132" s="24">
        <v>0.108</v>
      </c>
      <c r="H132" s="24">
        <v>0.13100000000000001</v>
      </c>
    </row>
    <row r="133" spans="1:8" ht="15.75" thickBot="1" x14ac:dyDescent="0.3">
      <c r="A133" s="37" t="s">
        <v>205</v>
      </c>
      <c r="B133" s="25">
        <v>0.60799999999999998</v>
      </c>
      <c r="C133" s="24">
        <v>3.6999999999999998E-2</v>
      </c>
      <c r="D133" s="24">
        <v>4.9000000000000002E-2</v>
      </c>
      <c r="E133" s="24">
        <v>6.6000000000000003E-2</v>
      </c>
      <c r="F133" s="24">
        <v>8.5000000000000006E-2</v>
      </c>
      <c r="G133" s="24">
        <v>0.115</v>
      </c>
      <c r="H133" s="24">
        <v>0.14000000000000001</v>
      </c>
    </row>
    <row r="134" spans="1:8" ht="15.75" thickBot="1" x14ac:dyDescent="0.3">
      <c r="A134" s="37" t="s">
        <v>206</v>
      </c>
      <c r="B134" s="25">
        <v>0.66</v>
      </c>
      <c r="C134" s="24">
        <v>3.9E-2</v>
      </c>
      <c r="D134" s="24">
        <v>5.1999999999999998E-2</v>
      </c>
      <c r="E134" s="24">
        <v>7.0999999999999994E-2</v>
      </c>
      <c r="F134" s="24">
        <v>9.0999999999999998E-2</v>
      </c>
      <c r="G134" s="24">
        <v>0.122</v>
      </c>
      <c r="H134" s="24">
        <v>0.15</v>
      </c>
    </row>
    <row r="135" spans="1:8" ht="15.75" thickBot="1" x14ac:dyDescent="0.3">
      <c r="A135" s="37" t="s">
        <v>207</v>
      </c>
      <c r="B135" s="25">
        <v>0.71699999999999997</v>
      </c>
      <c r="C135" s="24">
        <v>4.2000000000000003E-2</v>
      </c>
      <c r="D135" s="24">
        <v>5.6000000000000001E-2</v>
      </c>
      <c r="E135" s="24">
        <v>7.5999999999999998E-2</v>
      </c>
      <c r="F135" s="24">
        <v>9.7000000000000003E-2</v>
      </c>
      <c r="G135" s="24">
        <v>0.13</v>
      </c>
      <c r="H135" s="24">
        <v>0.16</v>
      </c>
    </row>
    <row r="136" spans="1:8" ht="15.75" thickBot="1" x14ac:dyDescent="0.3">
      <c r="A136" s="37" t="s">
        <v>208</v>
      </c>
      <c r="B136" s="25">
        <v>0.77800000000000002</v>
      </c>
      <c r="C136" s="24">
        <v>4.4999999999999998E-2</v>
      </c>
      <c r="D136" s="24">
        <v>0.06</v>
      </c>
      <c r="E136" s="24">
        <v>0.08</v>
      </c>
      <c r="F136" s="24">
        <v>0.104</v>
      </c>
      <c r="G136" s="24">
        <v>0.13900000000000001</v>
      </c>
      <c r="H136" s="24">
        <v>0.17100000000000001</v>
      </c>
    </row>
    <row r="137" spans="1:8" ht="15.75" thickBot="1" x14ac:dyDescent="0.3">
      <c r="A137" s="37" t="s">
        <v>209</v>
      </c>
      <c r="B137" s="25">
        <v>0.84499999999999997</v>
      </c>
      <c r="C137" s="24">
        <v>4.8000000000000001E-2</v>
      </c>
      <c r="D137" s="24">
        <v>6.5000000000000002E-2</v>
      </c>
      <c r="E137" s="24">
        <v>8.5999999999999993E-2</v>
      </c>
      <c r="F137" s="24">
        <v>0.111</v>
      </c>
      <c r="G137" s="24">
        <v>0.14899999999999999</v>
      </c>
      <c r="H137" s="24">
        <v>0.183</v>
      </c>
    </row>
    <row r="138" spans="1:8" ht="15.75" thickBot="1" x14ac:dyDescent="0.3">
      <c r="A138" s="37" t="s">
        <v>210</v>
      </c>
      <c r="B138" s="25">
        <v>0.91700000000000004</v>
      </c>
      <c r="C138" s="24">
        <v>5.1999999999999998E-2</v>
      </c>
      <c r="D138" s="24">
        <v>7.0000000000000007E-2</v>
      </c>
      <c r="E138" s="24">
        <v>9.2999999999999999E-2</v>
      </c>
      <c r="F138" s="24">
        <v>0.11899999999999999</v>
      </c>
      <c r="G138" s="24">
        <v>0.16</v>
      </c>
      <c r="H138" s="24">
        <v>0.19500000000000001</v>
      </c>
    </row>
    <row r="139" spans="1:8" ht="15.75" thickBot="1" x14ac:dyDescent="0.3">
      <c r="A139" s="37" t="s">
        <v>211</v>
      </c>
      <c r="B139" s="25">
        <v>0.995</v>
      </c>
      <c r="C139" s="24">
        <v>5.5E-2</v>
      </c>
      <c r="D139" s="24">
        <v>7.3999999999999996E-2</v>
      </c>
      <c r="E139" s="24">
        <v>0.1</v>
      </c>
      <c r="F139" s="24">
        <v>0.127</v>
      </c>
      <c r="G139" s="24">
        <v>0.17199999999999999</v>
      </c>
      <c r="H139" s="24">
        <v>0.20799999999999999</v>
      </c>
    </row>
    <row r="140" spans="1:8" ht="15.75" thickBot="1" x14ac:dyDescent="0.3">
      <c r="A140" s="37" t="s">
        <v>212</v>
      </c>
      <c r="B140" s="25">
        <v>1.0799999999999998</v>
      </c>
      <c r="C140" s="24">
        <v>5.8999999999999997E-2</v>
      </c>
      <c r="D140" s="24">
        <v>0.08</v>
      </c>
      <c r="E140" s="24">
        <v>0.107</v>
      </c>
      <c r="F140" s="24">
        <v>0.13600000000000001</v>
      </c>
      <c r="G140" s="24">
        <v>0.185</v>
      </c>
      <c r="H140" s="24">
        <v>0.221</v>
      </c>
    </row>
    <row r="141" spans="1:8" ht="15.75" thickBot="1" x14ac:dyDescent="0.3">
      <c r="A141" s="37" t="s">
        <v>213</v>
      </c>
      <c r="B141" s="25">
        <v>1.1719999999999999</v>
      </c>
      <c r="C141" s="24">
        <v>6.3E-2</v>
      </c>
      <c r="D141" s="24">
        <v>8.5000000000000006E-2</v>
      </c>
      <c r="E141" s="24">
        <v>0.114</v>
      </c>
      <c r="F141" s="24">
        <v>0.14599999999999999</v>
      </c>
      <c r="G141" s="24">
        <v>0.19900000000000001</v>
      </c>
      <c r="H141" s="24">
        <v>0.23499999999999999</v>
      </c>
    </row>
    <row r="142" spans="1:8" ht="15.75" thickBot="1" x14ac:dyDescent="0.3">
      <c r="A142" s="37" t="s">
        <v>214</v>
      </c>
      <c r="B142" s="25">
        <v>1.2719999999999998</v>
      </c>
      <c r="C142" s="24">
        <v>6.8000000000000005E-2</v>
      </c>
      <c r="D142" s="24">
        <v>9.0999999999999998E-2</v>
      </c>
      <c r="E142" s="24">
        <v>0.121</v>
      </c>
      <c r="F142" s="24">
        <v>0.157</v>
      </c>
      <c r="G142" s="24">
        <v>0.21299999999999999</v>
      </c>
      <c r="H142" s="24">
        <v>0.252</v>
      </c>
    </row>
    <row r="143" spans="1:8" ht="15.75" thickBot="1" x14ac:dyDescent="0.3">
      <c r="A143" s="37" t="s">
        <v>215</v>
      </c>
      <c r="B143" s="25">
        <v>1.3809999999999998</v>
      </c>
      <c r="C143" s="24">
        <v>7.1999999999999995E-2</v>
      </c>
      <c r="D143" s="24">
        <v>9.8000000000000004E-2</v>
      </c>
      <c r="E143" s="24">
        <v>0.128</v>
      </c>
      <c r="F143" s="24">
        <v>0.16700000000000001</v>
      </c>
      <c r="G143" s="24">
        <v>0.22900000000000001</v>
      </c>
      <c r="H143" s="24">
        <v>0.27</v>
      </c>
    </row>
    <row r="144" spans="1:8" ht="15.75" thickBot="1" x14ac:dyDescent="0.3">
      <c r="A144" s="37" t="s">
        <v>216</v>
      </c>
      <c r="B144" s="25">
        <v>1.4989999999999999</v>
      </c>
      <c r="C144" s="24">
        <v>7.6999999999999999E-2</v>
      </c>
      <c r="D144" s="24">
        <v>0.105</v>
      </c>
      <c r="E144" s="24">
        <v>0.13600000000000001</v>
      </c>
      <c r="F144" s="24">
        <v>0.17799999999999999</v>
      </c>
      <c r="G144" s="24">
        <v>0.246</v>
      </c>
      <c r="H144" s="24">
        <v>0.29099999999999998</v>
      </c>
    </row>
    <row r="145" spans="1:8" ht="15.75" thickBot="1" x14ac:dyDescent="0.3">
      <c r="A145" s="37" t="s">
        <v>217</v>
      </c>
      <c r="B145" s="25">
        <v>1.6269999999999998</v>
      </c>
      <c r="C145" s="24">
        <v>8.2000000000000003E-2</v>
      </c>
      <c r="D145" s="24">
        <v>0.113</v>
      </c>
      <c r="E145" s="24">
        <v>0.14399999999999999</v>
      </c>
      <c r="F145" s="24">
        <v>0.192</v>
      </c>
      <c r="G145" s="24">
        <v>0.26400000000000001</v>
      </c>
      <c r="H145" s="24">
        <v>0.312</v>
      </c>
    </row>
    <row r="146" spans="1:8" ht="15.75" thickBot="1" x14ac:dyDescent="0.3">
      <c r="A146" s="37" t="s">
        <v>218</v>
      </c>
      <c r="B146" s="25">
        <v>1.7659999999999998</v>
      </c>
      <c r="C146" s="24">
        <v>8.6999999999999994E-2</v>
      </c>
      <c r="D146" s="24">
        <v>0.121</v>
      </c>
      <c r="E146" s="24">
        <v>0.153</v>
      </c>
      <c r="F146" s="24">
        <v>0.20699999999999999</v>
      </c>
      <c r="G146" s="24">
        <v>0.28299999999999997</v>
      </c>
      <c r="H146" s="24">
        <v>0.33600000000000002</v>
      </c>
    </row>
    <row r="147" spans="1:8" ht="15.75" thickBot="1" x14ac:dyDescent="0.3">
      <c r="A147" s="37" t="s">
        <v>219</v>
      </c>
      <c r="B147" s="25">
        <v>1.9169999999999998</v>
      </c>
      <c r="C147" s="24">
        <v>9.2999999999999999E-2</v>
      </c>
      <c r="D147" s="24">
        <v>0.13</v>
      </c>
      <c r="E147" s="24">
        <v>0.16500000000000001</v>
      </c>
      <c r="F147" s="24">
        <v>0.223</v>
      </c>
      <c r="G147" s="24">
        <v>0.30399999999999999</v>
      </c>
      <c r="H147" s="24">
        <v>0.36099999999999999</v>
      </c>
    </row>
    <row r="148" spans="1:8" ht="15.75" thickBot="1" x14ac:dyDescent="0.3">
      <c r="A148" s="37" t="s">
        <v>220</v>
      </c>
      <c r="B148" s="25">
        <v>2.08</v>
      </c>
      <c r="C148" s="24">
        <v>9.9000000000000005E-2</v>
      </c>
      <c r="D148" s="24">
        <v>0.14099999999999999</v>
      </c>
      <c r="E148" s="24">
        <v>0.17599999999999999</v>
      </c>
      <c r="F148" s="24">
        <v>0.23699999999999999</v>
      </c>
      <c r="G148" s="24">
        <v>0.32500000000000001</v>
      </c>
      <c r="H148" s="24">
        <v>0.38700000000000001</v>
      </c>
    </row>
    <row r="149" spans="1:8" ht="15.75" thickBot="1" x14ac:dyDescent="0.3">
      <c r="A149" s="37" t="s">
        <v>221</v>
      </c>
      <c r="B149" s="25">
        <v>2.2569999999999997</v>
      </c>
      <c r="C149" s="24">
        <v>0.106</v>
      </c>
      <c r="D149" s="24">
        <v>0.152</v>
      </c>
      <c r="E149" s="24">
        <v>0.189</v>
      </c>
      <c r="F149" s="24">
        <v>0.252</v>
      </c>
      <c r="G149" s="24">
        <v>0.34699999999999998</v>
      </c>
      <c r="H149" s="24">
        <v>0.41599999999999998</v>
      </c>
    </row>
    <row r="150" spans="1:8" ht="15.75" thickBot="1" x14ac:dyDescent="0.3">
      <c r="A150" s="37" t="s">
        <v>222</v>
      </c>
      <c r="B150" s="25">
        <v>2.4489999999999998</v>
      </c>
      <c r="C150" s="24">
        <v>0.114</v>
      </c>
      <c r="D150" s="24">
        <v>0.16500000000000001</v>
      </c>
      <c r="E150" s="24">
        <v>0.20200000000000001</v>
      </c>
      <c r="F150" s="24">
        <v>0.26700000000000002</v>
      </c>
      <c r="G150" s="24">
        <v>0.371</v>
      </c>
      <c r="H150" s="24">
        <v>0.44600000000000001</v>
      </c>
    </row>
    <row r="151" spans="1:8" ht="15.75" thickBot="1" x14ac:dyDescent="0.3">
      <c r="A151" s="37" t="s">
        <v>223</v>
      </c>
      <c r="B151" s="25">
        <v>2.6579999999999999</v>
      </c>
      <c r="C151" s="24">
        <v>0.123</v>
      </c>
      <c r="D151" s="24">
        <v>0.17899999999999999</v>
      </c>
      <c r="E151" s="24">
        <v>0.216</v>
      </c>
      <c r="F151" s="24">
        <v>0.28000000000000003</v>
      </c>
      <c r="G151" s="24">
        <v>0.39600000000000002</v>
      </c>
      <c r="H151" s="24">
        <v>0.47699999999999998</v>
      </c>
    </row>
    <row r="152" spans="1:8" ht="15.75" thickBot="1" x14ac:dyDescent="0.3">
      <c r="A152" s="37" t="s">
        <v>224</v>
      </c>
      <c r="B152" s="25">
        <v>2.8839999999999999</v>
      </c>
      <c r="C152" s="24">
        <v>0.13300000000000001</v>
      </c>
      <c r="D152" s="24">
        <v>0.191</v>
      </c>
      <c r="E152" s="24">
        <v>0.23100000000000001</v>
      </c>
      <c r="F152" s="24">
        <v>0.29799999999999999</v>
      </c>
      <c r="G152" s="24">
        <v>0.42299999999999999</v>
      </c>
      <c r="H152" s="24">
        <v>0.51100000000000001</v>
      </c>
    </row>
    <row r="153" spans="1:8" ht="15.75" thickBot="1" x14ac:dyDescent="0.3">
      <c r="A153" s="37" t="s">
        <v>225</v>
      </c>
      <c r="B153" s="25">
        <v>3.13</v>
      </c>
      <c r="C153" s="24">
        <v>0.14299999999999999</v>
      </c>
      <c r="D153" s="24">
        <v>0.20399999999999999</v>
      </c>
      <c r="E153" s="24">
        <v>0.247</v>
      </c>
      <c r="F153" s="24">
        <v>0.318</v>
      </c>
      <c r="G153" s="24">
        <v>0.45100000000000001</v>
      </c>
      <c r="H153" s="24">
        <v>0.54700000000000004</v>
      </c>
    </row>
    <row r="154" spans="1:8" ht="15.75" thickBot="1" x14ac:dyDescent="0.3">
      <c r="A154" s="37" t="s">
        <v>226</v>
      </c>
      <c r="B154" s="25">
        <v>3.3969999999999998</v>
      </c>
      <c r="C154" s="24">
        <v>0.154</v>
      </c>
      <c r="D154" s="24">
        <v>0.218</v>
      </c>
      <c r="E154" s="24">
        <v>0.26400000000000001</v>
      </c>
      <c r="F154" s="24">
        <v>0.33700000000000002</v>
      </c>
      <c r="G154" s="24">
        <v>0.48099999999999998</v>
      </c>
      <c r="H154" s="24">
        <v>0.58399999999999996</v>
      </c>
    </row>
    <row r="155" spans="1:8" ht="15.75" thickBot="1" x14ac:dyDescent="0.3">
      <c r="A155" s="37" t="s">
        <v>227</v>
      </c>
      <c r="B155" s="25">
        <v>3.6859999999999999</v>
      </c>
      <c r="C155" s="24">
        <v>0.16600000000000001</v>
      </c>
      <c r="D155" s="24">
        <v>0.23200000000000001</v>
      </c>
      <c r="E155" s="24">
        <v>0.28199999999999997</v>
      </c>
      <c r="F155" s="24">
        <v>0.36199999999999999</v>
      </c>
      <c r="G155" s="24">
        <v>0.51200000000000001</v>
      </c>
      <c r="H155" s="24">
        <v>0.624</v>
      </c>
    </row>
    <row r="156" spans="1:8" ht="15.75" thickBot="1" x14ac:dyDescent="0.3">
      <c r="A156" s="37" t="s">
        <v>228</v>
      </c>
      <c r="B156" s="25">
        <v>4</v>
      </c>
      <c r="C156" s="24">
        <v>0.17699999999999999</v>
      </c>
      <c r="D156" s="24">
        <v>0.247</v>
      </c>
      <c r="E156" s="24">
        <v>0.30099999999999999</v>
      </c>
      <c r="F156" s="24">
        <v>0.38800000000000001</v>
      </c>
      <c r="G156" s="24">
        <v>0.54400000000000004</v>
      </c>
      <c r="H156" s="24">
        <v>0.66600000000000004</v>
      </c>
    </row>
    <row r="157" spans="1:8" ht="15.75" thickBot="1" x14ac:dyDescent="0.3">
      <c r="A157" s="37" t="s">
        <v>229</v>
      </c>
      <c r="B157" s="25">
        <v>4.34</v>
      </c>
      <c r="C157" s="24">
        <v>0.188</v>
      </c>
      <c r="D157" s="24">
        <v>0.26400000000000001</v>
      </c>
      <c r="E157" s="24">
        <v>0.32500000000000001</v>
      </c>
      <c r="F157" s="24">
        <v>0.41499999999999998</v>
      </c>
      <c r="G157" s="24">
        <v>0.57899999999999996</v>
      </c>
      <c r="H157" s="24">
        <v>0.71</v>
      </c>
    </row>
    <row r="158" spans="1:8" ht="15.75" thickBot="1" x14ac:dyDescent="0.3">
      <c r="A158" s="37" t="s">
        <v>230</v>
      </c>
      <c r="B158" s="25">
        <v>4.7090000000000005</v>
      </c>
      <c r="C158" s="24">
        <v>0.2</v>
      </c>
      <c r="D158" s="24">
        <v>0.28100000000000003</v>
      </c>
      <c r="E158" s="24">
        <v>0.35</v>
      </c>
      <c r="F158" s="24">
        <v>0.44500000000000001</v>
      </c>
      <c r="G158" s="24">
        <v>0.61499999999999999</v>
      </c>
      <c r="H158" s="24">
        <v>0.75700000000000001</v>
      </c>
    </row>
    <row r="159" spans="1:8" ht="15.75" thickBot="1" x14ac:dyDescent="0.3">
      <c r="A159" s="37" t="s">
        <v>231</v>
      </c>
      <c r="B159" s="25">
        <v>5.1100000000000003</v>
      </c>
      <c r="C159" s="24">
        <v>0.21199999999999999</v>
      </c>
      <c r="D159" s="24">
        <v>0.30099999999999999</v>
      </c>
      <c r="E159" s="24">
        <v>0.377</v>
      </c>
      <c r="F159" s="24">
        <v>0.47599999999999998</v>
      </c>
      <c r="G159" s="24">
        <v>0.65300000000000002</v>
      </c>
      <c r="H159" s="24">
        <v>0.80600000000000005</v>
      </c>
    </row>
    <row r="160" spans="1:8" ht="15.75" thickBot="1" x14ac:dyDescent="0.3">
      <c r="A160" s="37" t="s">
        <v>232</v>
      </c>
      <c r="B160" s="25">
        <v>5.5449999999999999</v>
      </c>
      <c r="C160" s="24">
        <v>0.22500000000000001</v>
      </c>
      <c r="D160" s="24">
        <v>0.32500000000000001</v>
      </c>
      <c r="E160" s="24">
        <v>0.40699999999999997</v>
      </c>
      <c r="F160" s="24">
        <v>0.50800000000000001</v>
      </c>
      <c r="G160" s="24">
        <v>0.69399999999999995</v>
      </c>
      <c r="H160" s="24">
        <v>0.85799999999999998</v>
      </c>
    </row>
    <row r="161" spans="1:8" ht="15.75" thickBot="1" x14ac:dyDescent="0.3">
      <c r="A161" s="37" t="s">
        <v>233</v>
      </c>
      <c r="B161" s="25">
        <v>6.0170000000000003</v>
      </c>
      <c r="C161" s="24">
        <v>0.24099999999999999</v>
      </c>
      <c r="D161" s="24">
        <v>0.35099999999999998</v>
      </c>
      <c r="E161" s="24">
        <v>0.438</v>
      </c>
      <c r="F161" s="24">
        <v>0.54300000000000004</v>
      </c>
      <c r="G161" s="24">
        <v>0.73599999999999999</v>
      </c>
      <c r="H161" s="24">
        <v>0.91200000000000003</v>
      </c>
    </row>
    <row r="162" spans="1:8" ht="15.75" thickBot="1" x14ac:dyDescent="0.3">
      <c r="A162" s="37" t="s">
        <v>234</v>
      </c>
      <c r="B162" s="25">
        <v>6.5289999999999999</v>
      </c>
      <c r="C162" s="24">
        <v>0.25800000000000001</v>
      </c>
      <c r="D162" s="24">
        <v>0.379</v>
      </c>
      <c r="E162" s="24">
        <v>0.47199999999999998</v>
      </c>
      <c r="F162" s="24">
        <v>0.57999999999999996</v>
      </c>
      <c r="G162" s="24">
        <v>0.78100000000000003</v>
      </c>
      <c r="H162" s="24">
        <v>0.97</v>
      </c>
    </row>
    <row r="163" spans="1:8" ht="15.75" thickBot="1" x14ac:dyDescent="0.3">
      <c r="A163" s="37" t="s">
        <v>235</v>
      </c>
      <c r="B163" s="25">
        <v>7.0840000000000005</v>
      </c>
      <c r="C163" s="24">
        <v>0.27700000000000002</v>
      </c>
      <c r="D163" s="24">
        <v>0.40899999999999997</v>
      </c>
      <c r="E163" s="24">
        <v>0.50700000000000001</v>
      </c>
      <c r="F163" s="24">
        <v>0.621</v>
      </c>
      <c r="G163" s="24">
        <v>0.82699999999999996</v>
      </c>
      <c r="H163" s="24">
        <v>1.03</v>
      </c>
    </row>
    <row r="164" spans="1:8" ht="15.75" thickBot="1" x14ac:dyDescent="0.3">
      <c r="A164" s="37" t="s">
        <v>236</v>
      </c>
      <c r="B164" s="25">
        <v>7.6870000000000003</v>
      </c>
      <c r="C164" s="24">
        <v>0.29599999999999999</v>
      </c>
      <c r="D164" s="24">
        <v>0.439</v>
      </c>
      <c r="E164" s="24">
        <v>0.54500000000000004</v>
      </c>
      <c r="F164" s="24">
        <v>0.67</v>
      </c>
      <c r="G164" s="24">
        <v>0.89300000000000002</v>
      </c>
      <c r="H164" s="24">
        <v>1.0940000000000001</v>
      </c>
    </row>
    <row r="165" spans="1:8" ht="15.75" thickBot="1" x14ac:dyDescent="0.3">
      <c r="A165" s="37" t="s">
        <v>237</v>
      </c>
      <c r="B165" s="25">
        <v>8.3409999999999993</v>
      </c>
      <c r="C165" s="24">
        <v>0.317</v>
      </c>
      <c r="D165" s="24">
        <v>0.46700000000000003</v>
      </c>
      <c r="E165" s="24">
        <v>0.58499999999999996</v>
      </c>
      <c r="F165" s="24">
        <v>0.72199999999999998</v>
      </c>
      <c r="G165" s="24">
        <v>0.95599999999999996</v>
      </c>
      <c r="H165" s="24">
        <v>1.161</v>
      </c>
    </row>
    <row r="166" spans="1:8" ht="15.75" thickBot="1" x14ac:dyDescent="0.3">
      <c r="A166" s="37" t="s">
        <v>238</v>
      </c>
      <c r="B166" s="25">
        <v>9.0499999999999989</v>
      </c>
      <c r="C166" s="24">
        <v>0.34</v>
      </c>
      <c r="D166" s="24">
        <v>0.496</v>
      </c>
      <c r="E166" s="24">
        <v>0.628</v>
      </c>
      <c r="F166" s="24">
        <v>0.77800000000000002</v>
      </c>
      <c r="G166" s="24">
        <v>1.0229999999999999</v>
      </c>
      <c r="H166" s="24">
        <v>1.232</v>
      </c>
    </row>
    <row r="167" spans="1:8" ht="15.75" thickBot="1" x14ac:dyDescent="0.3">
      <c r="A167" s="37" t="s">
        <v>239</v>
      </c>
      <c r="B167" s="25">
        <v>9.82</v>
      </c>
      <c r="C167" s="24">
        <v>0.36399999999999999</v>
      </c>
      <c r="D167" s="24">
        <v>0.52600000000000002</v>
      </c>
      <c r="E167" s="24">
        <v>0.67300000000000004</v>
      </c>
      <c r="F167" s="24">
        <v>0.83799999999999997</v>
      </c>
      <c r="G167" s="24">
        <v>1.0940000000000001</v>
      </c>
      <c r="H167" s="24">
        <v>1.306</v>
      </c>
    </row>
    <row r="168" spans="1:8" ht="15.75" thickBot="1" x14ac:dyDescent="0.3">
      <c r="A168" s="37" t="s">
        <v>240</v>
      </c>
      <c r="B168" s="25">
        <v>10.654999999999999</v>
      </c>
      <c r="C168" s="24">
        <v>0.39</v>
      </c>
      <c r="D168" s="24">
        <v>0.55800000000000005</v>
      </c>
      <c r="E168" s="24">
        <v>0.72099999999999997</v>
      </c>
      <c r="F168" s="24">
        <v>0.90100000000000002</v>
      </c>
      <c r="G168" s="24">
        <v>1.153</v>
      </c>
      <c r="H168" s="24">
        <v>1.4039999999999999</v>
      </c>
    </row>
    <row r="169" spans="1:8" ht="15.75" thickBot="1" x14ac:dyDescent="0.3">
      <c r="A169" s="37" t="s">
        <v>241</v>
      </c>
      <c r="B169" s="25">
        <v>11.561</v>
      </c>
      <c r="C169" s="24">
        <v>0.41699999999999998</v>
      </c>
      <c r="D169" s="24">
        <v>0.59199999999999997</v>
      </c>
      <c r="E169" s="24">
        <v>0.77100000000000002</v>
      </c>
      <c r="F169" s="24">
        <v>0.96799999999999997</v>
      </c>
      <c r="G169" s="24">
        <v>1.2390000000000001</v>
      </c>
      <c r="H169" s="24">
        <v>1.5029999999999999</v>
      </c>
    </row>
    <row r="170" spans="1:8" ht="15.75" thickBot="1" x14ac:dyDescent="0.3">
      <c r="A170" s="37" t="s">
        <v>242</v>
      </c>
      <c r="B170" s="25">
        <v>12.543999999999999</v>
      </c>
      <c r="C170" s="24">
        <v>0.44600000000000001</v>
      </c>
      <c r="D170" s="24">
        <v>0.627</v>
      </c>
      <c r="E170" s="24">
        <v>0.82399999999999995</v>
      </c>
      <c r="F170" s="24">
        <v>1.04</v>
      </c>
      <c r="G170" s="24">
        <v>1.33</v>
      </c>
      <c r="H170" s="24">
        <v>1.609</v>
      </c>
    </row>
    <row r="171" spans="1:8" ht="15.75" thickBot="1" x14ac:dyDescent="0.3">
      <c r="A171" s="37" t="s">
        <v>243</v>
      </c>
      <c r="B171" s="25">
        <v>13.610999999999999</v>
      </c>
      <c r="C171" s="24">
        <v>0.47699999999999998</v>
      </c>
      <c r="D171" s="24">
        <v>0.66600000000000004</v>
      </c>
      <c r="E171" s="24">
        <v>0.89600000000000002</v>
      </c>
      <c r="F171" s="24">
        <v>1.1160000000000001</v>
      </c>
      <c r="G171" s="24">
        <v>1.4259999999999999</v>
      </c>
      <c r="H171" s="24">
        <v>1.72</v>
      </c>
    </row>
    <row r="172" spans="1:8" ht="15.75" thickBot="1" x14ac:dyDescent="0.3">
      <c r="A172" s="37" t="s">
        <v>244</v>
      </c>
      <c r="B172" s="25">
        <v>14.767999999999999</v>
      </c>
      <c r="C172" s="24">
        <v>0.51</v>
      </c>
      <c r="D172" s="24">
        <v>0.71499999999999997</v>
      </c>
      <c r="E172" s="24">
        <v>0.96399999999999997</v>
      </c>
      <c r="F172" s="24">
        <v>1.196</v>
      </c>
      <c r="G172" s="24">
        <v>1.5289999999999999</v>
      </c>
      <c r="H172" s="24">
        <v>1.8380000000000001</v>
      </c>
    </row>
    <row r="173" spans="1:8" ht="15.75" thickBot="1" x14ac:dyDescent="0.3">
      <c r="A173" s="37" t="s">
        <v>245</v>
      </c>
      <c r="B173" s="25">
        <v>16.024000000000001</v>
      </c>
      <c r="C173" s="24">
        <v>0.54500000000000004</v>
      </c>
      <c r="D173" s="24">
        <v>0.76700000000000002</v>
      </c>
      <c r="E173" s="24">
        <v>1.036</v>
      </c>
      <c r="F173" s="24">
        <v>1.282</v>
      </c>
      <c r="G173" s="24">
        <v>1.635</v>
      </c>
      <c r="H173" s="24">
        <v>1.9430000000000001</v>
      </c>
    </row>
    <row r="174" spans="1:8" ht="15.75" thickBot="1" x14ac:dyDescent="0.3">
      <c r="A174" s="37" t="s">
        <v>246</v>
      </c>
      <c r="B174" s="25">
        <v>17.387</v>
      </c>
      <c r="C174" s="24">
        <v>0.58299999999999996</v>
      </c>
      <c r="D174" s="24">
        <v>0.82399999999999995</v>
      </c>
      <c r="E174" s="24">
        <v>1.113</v>
      </c>
      <c r="F174" s="24">
        <v>1.373</v>
      </c>
      <c r="G174" s="24">
        <v>1.7470000000000001</v>
      </c>
      <c r="H174" s="24">
        <v>2.0840000000000001</v>
      </c>
    </row>
    <row r="175" spans="1:8" ht="15.75" thickBot="1" x14ac:dyDescent="0.3">
      <c r="A175" s="37" t="s">
        <v>247</v>
      </c>
      <c r="B175" s="25">
        <v>18.865000000000002</v>
      </c>
      <c r="C175" s="24">
        <v>0.622</v>
      </c>
      <c r="D175" s="24">
        <v>0.88300000000000001</v>
      </c>
      <c r="E175" s="24">
        <v>1.194</v>
      </c>
      <c r="F175" s="24">
        <v>1.468</v>
      </c>
      <c r="G175" s="24">
        <v>1.865</v>
      </c>
      <c r="H175" s="24">
        <v>2.234</v>
      </c>
    </row>
    <row r="176" spans="1:8" ht="15.75" thickBot="1" x14ac:dyDescent="0.3">
      <c r="A176" s="37" t="s">
        <v>248</v>
      </c>
      <c r="B176" s="25">
        <v>20.469000000000001</v>
      </c>
      <c r="C176" s="24">
        <v>0.66400000000000003</v>
      </c>
      <c r="D176" s="24">
        <v>0.94699999999999995</v>
      </c>
      <c r="E176" s="24">
        <v>1.28</v>
      </c>
      <c r="F176" s="24">
        <v>1.5680000000000001</v>
      </c>
      <c r="G176" s="24">
        <v>1.9890000000000001</v>
      </c>
      <c r="H176" s="24">
        <v>2.3919999999999999</v>
      </c>
    </row>
    <row r="177" spans="1:8" ht="15.75" thickBot="1" x14ac:dyDescent="0.3">
      <c r="A177" s="37" t="s">
        <v>249</v>
      </c>
      <c r="B177" s="25">
        <v>22.209</v>
      </c>
      <c r="C177" s="24">
        <v>0.70799999999999996</v>
      </c>
      <c r="D177" s="24">
        <v>1.0149999999999999</v>
      </c>
      <c r="E177" s="24">
        <v>1.367</v>
      </c>
      <c r="F177" s="24">
        <v>1.6759999999999999</v>
      </c>
      <c r="G177" s="24">
        <v>2.12</v>
      </c>
      <c r="H177" s="24">
        <v>2.5590000000000002</v>
      </c>
    </row>
    <row r="178" spans="1:8" ht="15.75" thickBot="1" x14ac:dyDescent="0.3">
      <c r="A178" s="37" t="s">
        <v>250</v>
      </c>
      <c r="B178" s="25">
        <v>24.097000000000001</v>
      </c>
      <c r="C178" s="24">
        <v>0.754</v>
      </c>
      <c r="D178" s="24">
        <v>1.087</v>
      </c>
      <c r="E178" s="24">
        <v>1.456</v>
      </c>
      <c r="F178" s="24">
        <v>1.7889999999999999</v>
      </c>
      <c r="G178" s="24">
        <v>2.2599999999999998</v>
      </c>
      <c r="H178" s="24">
        <v>2.7320000000000002</v>
      </c>
    </row>
    <row r="179" spans="1:8" ht="15.75" thickBot="1" x14ac:dyDescent="0.3">
      <c r="A179" s="37" t="s">
        <v>251</v>
      </c>
      <c r="B179" s="25">
        <v>26.146000000000001</v>
      </c>
      <c r="C179" s="24">
        <v>0.80300000000000005</v>
      </c>
      <c r="D179" s="24">
        <v>1.1639999999999999</v>
      </c>
      <c r="E179" s="24">
        <v>1.55</v>
      </c>
      <c r="F179" s="24">
        <v>1.952</v>
      </c>
      <c r="G179" s="24">
        <v>2.4239999999999999</v>
      </c>
      <c r="H179" s="24">
        <v>2.9140000000000001</v>
      </c>
    </row>
    <row r="180" spans="1:8" ht="15.75" thickBot="1" x14ac:dyDescent="0.3">
      <c r="A180" s="37" t="s">
        <v>252</v>
      </c>
      <c r="B180" s="25">
        <v>28.369</v>
      </c>
      <c r="C180" s="24">
        <v>0.85499999999999998</v>
      </c>
      <c r="D180" s="24">
        <v>1.2450000000000001</v>
      </c>
      <c r="E180" s="24">
        <v>1.651</v>
      </c>
      <c r="F180" s="24">
        <v>2.0939999999999999</v>
      </c>
      <c r="G180" s="24">
        <v>2.597</v>
      </c>
      <c r="H180" s="24">
        <v>3.1059999999999999</v>
      </c>
    </row>
    <row r="181" spans="1:8" ht="15.75" thickBot="1" x14ac:dyDescent="0.3">
      <c r="A181" s="37" t="s">
        <v>253</v>
      </c>
      <c r="B181" s="25">
        <v>30.781000000000002</v>
      </c>
      <c r="C181" s="24">
        <v>0.91</v>
      </c>
      <c r="D181" s="24">
        <v>1.3320000000000001</v>
      </c>
      <c r="E181" s="24">
        <v>1.7589999999999999</v>
      </c>
      <c r="F181" s="24">
        <v>2.2429999999999999</v>
      </c>
      <c r="G181" s="24">
        <v>2.7810000000000001</v>
      </c>
      <c r="H181" s="24">
        <v>3.3079999999999998</v>
      </c>
    </row>
    <row r="182" spans="1:8" ht="15.75" thickBot="1" x14ac:dyDescent="0.3">
      <c r="A182" s="37" t="s">
        <v>254</v>
      </c>
      <c r="B182" s="25">
        <v>33.397999999999996</v>
      </c>
      <c r="C182" s="24">
        <v>0.96699999999999997</v>
      </c>
      <c r="D182" s="24">
        <v>1.423</v>
      </c>
      <c r="E182" s="24">
        <v>1.8740000000000001</v>
      </c>
      <c r="F182" s="24">
        <v>2.4020000000000001</v>
      </c>
      <c r="G182" s="24">
        <v>2.9710000000000001</v>
      </c>
      <c r="H182" s="24">
        <v>3.5230000000000001</v>
      </c>
    </row>
    <row r="183" spans="1:8" ht="15.75" thickBot="1" x14ac:dyDescent="0.3">
      <c r="A183" s="37" t="s">
        <v>255</v>
      </c>
      <c r="B183" s="25">
        <v>36.236999999999995</v>
      </c>
      <c r="C183" s="24">
        <v>1.028</v>
      </c>
      <c r="D183" s="24">
        <v>1.52</v>
      </c>
      <c r="E183" s="24">
        <v>1.9950000000000001</v>
      </c>
      <c r="F183" s="24">
        <v>2.5609999999999999</v>
      </c>
      <c r="G183" s="24">
        <v>3.1680000000000001</v>
      </c>
      <c r="H183" s="24">
        <v>3.7759999999999998</v>
      </c>
    </row>
    <row r="184" spans="1:8" ht="15.75" thickBot="1" x14ac:dyDescent="0.3">
      <c r="A184" s="37" t="s">
        <v>256</v>
      </c>
      <c r="B184" s="25">
        <v>39.317999999999998</v>
      </c>
      <c r="C184" s="24">
        <v>1.091</v>
      </c>
      <c r="D184" s="24">
        <v>1.6220000000000001</v>
      </c>
      <c r="E184" s="24">
        <v>2.1230000000000002</v>
      </c>
      <c r="F184" s="24">
        <v>2.7280000000000002</v>
      </c>
      <c r="G184" s="24">
        <v>3.375</v>
      </c>
      <c r="H184" s="24">
        <v>4.0430000000000001</v>
      </c>
    </row>
    <row r="185" spans="1:8" ht="15.75" thickBot="1" x14ac:dyDescent="0.3">
      <c r="A185" s="37" t="s">
        <v>257</v>
      </c>
      <c r="B185" s="25">
        <v>42.660999999999994</v>
      </c>
      <c r="C185" s="24">
        <v>1.1559999999999999</v>
      </c>
      <c r="D185" s="24">
        <v>1.7310000000000001</v>
      </c>
      <c r="E185" s="24">
        <v>2.258</v>
      </c>
      <c r="F185" s="24">
        <v>2.9060000000000001</v>
      </c>
      <c r="G185" s="24">
        <v>3.5939999999999999</v>
      </c>
      <c r="H185" s="24">
        <v>4.327</v>
      </c>
    </row>
    <row r="186" spans="1:8" ht="15.75" thickBot="1" x14ac:dyDescent="0.3">
      <c r="A186" s="37" t="s">
        <v>258</v>
      </c>
      <c r="B186" s="25">
        <v>46.287999999999997</v>
      </c>
      <c r="C186" s="24">
        <v>1.2250000000000001</v>
      </c>
      <c r="D186" s="24">
        <v>1.845</v>
      </c>
      <c r="E186" s="24">
        <v>2.4020000000000001</v>
      </c>
      <c r="F186" s="24">
        <v>3.0960000000000001</v>
      </c>
      <c r="G186" s="24">
        <v>3.8239999999999998</v>
      </c>
      <c r="H186" s="24">
        <v>4.6260000000000003</v>
      </c>
    </row>
    <row r="187" spans="1:8" ht="15.75" thickBot="1" x14ac:dyDescent="0.3">
      <c r="A187" s="37" t="s">
        <v>259</v>
      </c>
      <c r="B187" s="25">
        <v>50.222999999999999</v>
      </c>
      <c r="C187" s="24">
        <v>1.2969999999999999</v>
      </c>
      <c r="D187" s="24">
        <v>1.966</v>
      </c>
      <c r="E187" s="24">
        <v>2.5619999999999998</v>
      </c>
      <c r="F187" s="24">
        <v>3.2959999999999998</v>
      </c>
      <c r="G187" s="24">
        <v>4.0990000000000002</v>
      </c>
      <c r="H187" s="24">
        <v>4.9329999999999998</v>
      </c>
    </row>
    <row r="188" spans="1:8" ht="15.75" thickBot="1" x14ac:dyDescent="0.3">
      <c r="A188" s="37" t="s">
        <v>260</v>
      </c>
      <c r="B188" s="25">
        <v>54.491999999999997</v>
      </c>
      <c r="C188" s="24">
        <v>1.373</v>
      </c>
      <c r="D188" s="24">
        <v>2.093</v>
      </c>
      <c r="E188" s="24">
        <v>2.734</v>
      </c>
      <c r="F188" s="24">
        <v>3.5070000000000001</v>
      </c>
      <c r="G188" s="24">
        <v>4.3520000000000003</v>
      </c>
      <c r="H188" s="24">
        <v>5.2519999999999998</v>
      </c>
    </row>
    <row r="189" spans="1:8" ht="15.75" thickBot="1" x14ac:dyDescent="0.3">
      <c r="A189" s="37" t="s">
        <v>261</v>
      </c>
      <c r="B189" s="25">
        <v>59.123999999999995</v>
      </c>
      <c r="C189" s="24">
        <v>1.454</v>
      </c>
      <c r="D189" s="24">
        <v>2.2269999999999999</v>
      </c>
      <c r="E189" s="24">
        <v>2.915</v>
      </c>
      <c r="F189" s="24">
        <v>3.73</v>
      </c>
      <c r="G189" s="24">
        <v>4.6189999999999998</v>
      </c>
      <c r="H189" s="24">
        <v>5.5890000000000004</v>
      </c>
    </row>
    <row r="190" spans="1:8" ht="15.75" thickBot="1" x14ac:dyDescent="0.3">
      <c r="A190" s="37" t="s">
        <v>262</v>
      </c>
      <c r="B190" s="25">
        <v>64.150000000000006</v>
      </c>
      <c r="C190" s="24">
        <v>1.54</v>
      </c>
      <c r="D190" s="24">
        <v>2.3690000000000002</v>
      </c>
      <c r="E190" s="24">
        <v>3.1059999999999999</v>
      </c>
      <c r="F190" s="24">
        <v>3.97</v>
      </c>
      <c r="G190" s="24">
        <v>4.9039999999999999</v>
      </c>
      <c r="H190" s="24">
        <v>5.9429999999999996</v>
      </c>
    </row>
    <row r="191" spans="1:8" ht="15.75" thickBot="1" x14ac:dyDescent="0.3">
      <c r="A191" s="37" t="s">
        <v>263</v>
      </c>
      <c r="B191" s="25">
        <v>69.603000000000009</v>
      </c>
      <c r="C191" s="24">
        <v>1.63</v>
      </c>
      <c r="D191" s="24">
        <v>2.5179999999999998</v>
      </c>
      <c r="E191" s="24">
        <v>3.3069999999999999</v>
      </c>
      <c r="F191" s="24">
        <v>4.234</v>
      </c>
      <c r="G191" s="24">
        <v>5.2069999999999999</v>
      </c>
      <c r="H191" s="24">
        <v>6.3159999999999998</v>
      </c>
    </row>
    <row r="192" spans="1:8" ht="15.75" thickBot="1" x14ac:dyDescent="0.3">
      <c r="A192" s="37" t="s">
        <v>264</v>
      </c>
      <c r="B192" s="25">
        <v>75.52000000000001</v>
      </c>
      <c r="C192" s="24">
        <v>1.7270000000000001</v>
      </c>
      <c r="D192" s="24">
        <v>2.6749999999999998</v>
      </c>
      <c r="E192" s="24">
        <v>3.5179999999999998</v>
      </c>
      <c r="F192" s="24">
        <v>4.5170000000000003</v>
      </c>
      <c r="G192" s="24">
        <v>5.5289999999999999</v>
      </c>
      <c r="H192" s="24">
        <v>6.7080000000000002</v>
      </c>
    </row>
    <row r="193" spans="1:17" ht="15.75" thickBot="1" x14ac:dyDescent="0.3">
      <c r="A193" s="37" t="s">
        <v>265</v>
      </c>
      <c r="B193" s="25">
        <v>81.94</v>
      </c>
      <c r="C193" s="24">
        <v>1.87</v>
      </c>
      <c r="D193" s="24">
        <v>2.84</v>
      </c>
      <c r="E193" s="24">
        <v>3.73</v>
      </c>
      <c r="F193" s="24">
        <v>4.8159999999999998</v>
      </c>
      <c r="G193" s="24">
        <v>5.8710000000000004</v>
      </c>
      <c r="H193" s="24">
        <v>7.12</v>
      </c>
    </row>
    <row r="194" spans="1:17" ht="15.75" thickBot="1" x14ac:dyDescent="0.3">
      <c r="A194" s="37" t="s">
        <v>266</v>
      </c>
      <c r="B194" s="25">
        <v>88.905000000000001</v>
      </c>
      <c r="C194" s="24">
        <v>1.9930000000000001</v>
      </c>
      <c r="D194" s="24">
        <v>3.0089999999999999</v>
      </c>
      <c r="E194" s="24">
        <v>3.952</v>
      </c>
      <c r="F194" s="24">
        <v>5.1310000000000002</v>
      </c>
      <c r="G194" s="24">
        <v>6.3040000000000003</v>
      </c>
      <c r="H194" s="24">
        <v>7.5540000000000003</v>
      </c>
    </row>
    <row r="195" spans="1:17" ht="15.75" thickBot="1" x14ac:dyDescent="0.3">
      <c r="A195" s="37" t="s">
        <v>267</v>
      </c>
      <c r="B195" s="25">
        <v>96.462000000000003</v>
      </c>
      <c r="C195" s="24">
        <v>2.1219999999999999</v>
      </c>
      <c r="D195" s="24">
        <v>3.1869999999999998</v>
      </c>
      <c r="E195" s="24">
        <v>4.1859999999999999</v>
      </c>
      <c r="F195" s="24">
        <v>5.4589999999999996</v>
      </c>
      <c r="G195" s="24">
        <v>6.7629999999999999</v>
      </c>
      <c r="H195" s="24">
        <v>8.0109999999999992</v>
      </c>
    </row>
    <row r="196" spans="1:17" ht="15.75" thickBot="1" x14ac:dyDescent="0.3">
      <c r="A196" s="37" t="s">
        <v>268</v>
      </c>
      <c r="B196" s="26">
        <v>104.66200000000001</v>
      </c>
      <c r="C196" s="24">
        <v>2.258</v>
      </c>
      <c r="D196" s="24">
        <v>3.3759999999999999</v>
      </c>
      <c r="E196" s="24">
        <v>4.4320000000000004</v>
      </c>
      <c r="F196" s="24">
        <v>5.7910000000000004</v>
      </c>
      <c r="G196" s="24">
        <v>7.2480000000000002</v>
      </c>
      <c r="H196" s="24">
        <v>8.52</v>
      </c>
    </row>
    <row r="197" spans="1:17" ht="15.75" thickBot="1" x14ac:dyDescent="0.3">
      <c r="A197" s="37" t="s">
        <v>269</v>
      </c>
      <c r="B197" s="27">
        <v>113.55900000000001</v>
      </c>
      <c r="C197" s="24">
        <v>2.4020000000000001</v>
      </c>
      <c r="D197" s="24">
        <v>3.577</v>
      </c>
      <c r="E197" s="24">
        <v>4.6909999999999998</v>
      </c>
      <c r="F197" s="24">
        <v>6.14</v>
      </c>
      <c r="G197" s="24">
        <v>7.7619999999999996</v>
      </c>
      <c r="H197" s="24">
        <v>9.1470000000000002</v>
      </c>
    </row>
    <row r="198" spans="1:17" ht="15.75" thickBot="1" x14ac:dyDescent="0.3">
      <c r="A198" s="37" t="s">
        <v>270</v>
      </c>
      <c r="B198" s="27">
        <v>123.212</v>
      </c>
      <c r="C198" s="24">
        <v>2.5529999999999999</v>
      </c>
      <c r="D198" s="24">
        <v>3.79</v>
      </c>
      <c r="E198" s="24">
        <v>4.9649999999999999</v>
      </c>
      <c r="F198" s="24">
        <v>6.5069999999999997</v>
      </c>
      <c r="G198" s="24">
        <v>8.2949999999999999</v>
      </c>
      <c r="H198" s="24">
        <v>9.8109999999999999</v>
      </c>
    </row>
    <row r="199" spans="1:17" ht="15.75" thickBot="1" x14ac:dyDescent="0.3">
      <c r="A199" s="37" t="s">
        <v>271</v>
      </c>
      <c r="B199" s="27">
        <v>133.68600000000001</v>
      </c>
      <c r="C199" s="24">
        <v>2.7120000000000002</v>
      </c>
      <c r="D199" s="24">
        <v>4.016</v>
      </c>
      <c r="E199" s="24">
        <v>5.2530000000000001</v>
      </c>
      <c r="F199" s="24">
        <v>6.8940000000000001</v>
      </c>
      <c r="G199" s="24">
        <v>8.8420000000000005</v>
      </c>
      <c r="H199" s="24">
        <v>10.513</v>
      </c>
    </row>
    <row r="200" spans="1:17" ht="15.75" thickBot="1" x14ac:dyDescent="0.3">
      <c r="A200" s="37" t="s">
        <v>272</v>
      </c>
      <c r="B200" s="27">
        <v>145.05000000000001</v>
      </c>
      <c r="C200" s="24">
        <v>2.879</v>
      </c>
      <c r="D200" s="24">
        <v>4.3369999999999997</v>
      </c>
      <c r="E200" s="24">
        <v>5.7629999999999999</v>
      </c>
      <c r="F200" s="24">
        <v>7.3019999999999996</v>
      </c>
      <c r="G200" s="24">
        <v>9.4440000000000008</v>
      </c>
      <c r="H200" s="24">
        <v>11.257</v>
      </c>
    </row>
    <row r="201" spans="1:17" ht="15.75" thickBot="1" x14ac:dyDescent="0.3">
      <c r="A201" s="37" t="s">
        <v>273</v>
      </c>
      <c r="B201" s="27">
        <v>157.38</v>
      </c>
      <c r="C201" s="24">
        <v>3.0550000000000002</v>
      </c>
      <c r="D201" s="24">
        <v>4.6289999999999996</v>
      </c>
      <c r="E201" s="24">
        <v>6.1529999999999996</v>
      </c>
      <c r="F201" s="24">
        <v>7.7309999999999999</v>
      </c>
      <c r="G201" s="24">
        <v>10.093</v>
      </c>
      <c r="H201" s="24">
        <v>12.02</v>
      </c>
    </row>
    <row r="202" spans="1:17" ht="15.75" thickBot="1" x14ac:dyDescent="0.3">
      <c r="A202" s="37" t="s">
        <v>274</v>
      </c>
      <c r="B202" s="27">
        <v>170.75800000000001</v>
      </c>
      <c r="C202" s="24">
        <v>3.2410000000000001</v>
      </c>
      <c r="D202" s="24">
        <v>4.9370000000000003</v>
      </c>
      <c r="E202" s="24">
        <v>6.5659999999999998</v>
      </c>
      <c r="F202" s="24">
        <v>8.1829999999999998</v>
      </c>
      <c r="G202" s="24">
        <v>10.776999999999999</v>
      </c>
      <c r="H202" s="24">
        <v>12.82</v>
      </c>
    </row>
    <row r="203" spans="1:17" ht="15.75" thickBot="1" x14ac:dyDescent="0.3">
      <c r="A203" s="37" t="s">
        <v>275</v>
      </c>
      <c r="B203" s="27">
        <v>185.273</v>
      </c>
      <c r="C203" s="24">
        <v>3.4369999999999998</v>
      </c>
      <c r="D203" s="24">
        <v>5.26</v>
      </c>
      <c r="E203" s="24">
        <v>7.0019999999999998</v>
      </c>
      <c r="F203" s="24">
        <v>8.6590000000000007</v>
      </c>
      <c r="G203" s="24">
        <v>11.497999999999999</v>
      </c>
      <c r="H203" s="24">
        <v>13.71</v>
      </c>
    </row>
    <row r="204" spans="1:17" ht="15.75" thickBot="1" x14ac:dyDescent="0.3">
      <c r="A204" s="37" t="s">
        <v>276</v>
      </c>
      <c r="B204" s="27">
        <v>201.02199999999999</v>
      </c>
      <c r="C204" s="24">
        <v>3.6419999999999999</v>
      </c>
      <c r="D204" s="24">
        <v>5.601</v>
      </c>
      <c r="E204" s="24">
        <v>7.4630000000000001</v>
      </c>
      <c r="F204" s="24">
        <v>9.1620000000000008</v>
      </c>
      <c r="G204" s="24">
        <v>12.247</v>
      </c>
      <c r="H204" s="24">
        <v>14.648</v>
      </c>
    </row>
    <row r="205" spans="1:17" ht="15.75" thickBot="1" x14ac:dyDescent="0.3">
      <c r="A205" s="37" t="s">
        <v>277</v>
      </c>
      <c r="B205" s="27">
        <v>218.10900000000001</v>
      </c>
      <c r="C205" s="24">
        <v>3.8530000000000002</v>
      </c>
      <c r="D205" s="24">
        <v>5.96</v>
      </c>
      <c r="E205" s="24">
        <v>7.9489999999999998</v>
      </c>
      <c r="F205" s="24">
        <v>10.073</v>
      </c>
      <c r="G205" s="24">
        <v>13.032999999999999</v>
      </c>
      <c r="H205" s="24">
        <v>15.637</v>
      </c>
    </row>
    <row r="206" spans="1:17" ht="15.75" thickBot="1" x14ac:dyDescent="0.3">
      <c r="A206" s="37" t="s">
        <v>278</v>
      </c>
      <c r="B206" s="27">
        <v>236.649</v>
      </c>
      <c r="C206" s="24">
        <v>4.13</v>
      </c>
      <c r="D206" s="24">
        <v>6.3380000000000001</v>
      </c>
      <c r="E206" s="24">
        <v>8.4619999999999997</v>
      </c>
      <c r="F206" s="24">
        <v>10.756</v>
      </c>
      <c r="G206" s="24">
        <v>13.86</v>
      </c>
      <c r="H206" s="24">
        <v>16.667000000000002</v>
      </c>
      <c r="L206" s="35"/>
      <c r="M206" s="35"/>
      <c r="N206" s="35"/>
      <c r="O206" s="35"/>
      <c r="P206" s="35"/>
      <c r="Q206" s="35"/>
    </row>
    <row r="207" spans="1:17" x14ac:dyDescent="0.25">
      <c r="A207" s="37" t="s">
        <v>279</v>
      </c>
      <c r="B207" s="27">
        <v>256.76499999999999</v>
      </c>
      <c r="C207" s="24">
        <v>4.4260000000000002</v>
      </c>
      <c r="D207" s="24">
        <v>6.7370000000000001</v>
      </c>
      <c r="E207" s="24">
        <v>9.0030000000000001</v>
      </c>
      <c r="F207" s="24">
        <v>11.478999999999999</v>
      </c>
      <c r="G207" s="24">
        <v>14.73</v>
      </c>
      <c r="H207" s="24">
        <v>17.747</v>
      </c>
    </row>
    <row r="209" spans="1:17" ht="15.75" thickBot="1" x14ac:dyDescent="0.3">
      <c r="A209" s="59" t="s">
        <v>280</v>
      </c>
      <c r="B209" s="59"/>
      <c r="C209" s="59"/>
      <c r="D209" s="59"/>
      <c r="E209" s="59"/>
      <c r="F209" s="59"/>
      <c r="G209" s="59"/>
      <c r="H209" s="59"/>
      <c r="J209" s="34" t="s">
        <v>62</v>
      </c>
      <c r="K209" s="34" t="s">
        <v>61</v>
      </c>
      <c r="L209" s="35" t="str">
        <f>$A209</f>
        <v>Northern 0.03</v>
      </c>
      <c r="M209" s="35" t="str">
        <f t="shared" ref="M209:Q209" si="2">$A209</f>
        <v>Northern 0.03</v>
      </c>
      <c r="N209" s="35" t="str">
        <f t="shared" si="2"/>
        <v>Northern 0.03</v>
      </c>
      <c r="O209" s="35" t="str">
        <f t="shared" si="2"/>
        <v>Northern 0.03</v>
      </c>
      <c r="P209" s="35" t="str">
        <f t="shared" si="2"/>
        <v>Northern 0.03</v>
      </c>
      <c r="Q209" s="35" t="str">
        <f t="shared" si="2"/>
        <v>Northern 0.03</v>
      </c>
    </row>
    <row r="210" spans="1:17" x14ac:dyDescent="0.25">
      <c r="A210" s="55">
        <v>0.03</v>
      </c>
      <c r="B210" s="56"/>
      <c r="C210" s="57" t="s">
        <v>57</v>
      </c>
      <c r="D210" s="57"/>
      <c r="E210" s="57"/>
      <c r="F210" s="57"/>
      <c r="G210" s="57"/>
      <c r="H210" s="58"/>
      <c r="J210" s="34">
        <f>MATCH(Calculator!$E$3,B212:B311,1)</f>
        <v>93</v>
      </c>
      <c r="K210" s="34">
        <f>INDEX(B212:B311,MATCH(Calculator!$E$3,B212:B311,1))</f>
        <v>145.05000000000001</v>
      </c>
      <c r="L210" s="34">
        <f>INDEX(C212:C$10000,$J210)</f>
        <v>3.53</v>
      </c>
      <c r="M210" s="34">
        <f>INDEX(D212:D$10000,$J210)</f>
        <v>5.4180000000000001</v>
      </c>
      <c r="N210" s="34">
        <f>INDEX(E212:E$10000,$J210)</f>
        <v>7.0970000000000004</v>
      </c>
      <c r="O210" s="34">
        <f>INDEX(F212:F$10000,$J210)</f>
        <v>9.0749999999999993</v>
      </c>
      <c r="P210" s="34">
        <f>INDEX(G212:G$10000,$J210)</f>
        <v>11.228</v>
      </c>
      <c r="Q210" s="34">
        <f>INDEX(H212:H$10000,$J210)</f>
        <v>13.595000000000001</v>
      </c>
    </row>
    <row r="211" spans="1:17" ht="15.75" thickBot="1" x14ac:dyDescent="0.3">
      <c r="A211" s="26" t="s">
        <v>58</v>
      </c>
      <c r="B211" s="38" t="s">
        <v>56</v>
      </c>
      <c r="C211" s="28" t="s">
        <v>54</v>
      </c>
      <c r="D211" s="28" t="s">
        <v>55</v>
      </c>
      <c r="E211" s="29">
        <v>0.1</v>
      </c>
      <c r="F211" s="29">
        <v>0.05</v>
      </c>
      <c r="G211" s="29">
        <v>0.02</v>
      </c>
      <c r="H211" s="30">
        <v>0.01</v>
      </c>
      <c r="J211" s="34">
        <f>MATCH(Calculator!$E$3,B212:B311,1)+1</f>
        <v>94</v>
      </c>
      <c r="K211" s="34">
        <f>INDEX(B212:B311,MATCH(Calculator!$E$3,B212:B311,1)+1)</f>
        <v>157.38</v>
      </c>
      <c r="L211" s="34">
        <f>INDEX(C212:C$9999,$J211)</f>
        <v>3.738</v>
      </c>
      <c r="M211" s="34">
        <f>INDEX(D212:D$9999,$J211)</f>
        <v>5.7610000000000001</v>
      </c>
      <c r="N211" s="34">
        <f>INDEX(E212:E$9999,$J211)</f>
        <v>7.56</v>
      </c>
      <c r="O211" s="34">
        <f>INDEX(F212:F$9999,$J211)</f>
        <v>9.6679999999999993</v>
      </c>
      <c r="P211" s="34">
        <f>INDEX(G212:G$9999,$J211)</f>
        <v>11.92</v>
      </c>
      <c r="Q211" s="34">
        <f>INDEX(H212:H$9999,$J211)</f>
        <v>14.452</v>
      </c>
    </row>
    <row r="212" spans="1:17" ht="15.75" thickBot="1" x14ac:dyDescent="0.3">
      <c r="A212" s="37" t="s">
        <v>281</v>
      </c>
      <c r="B212" s="37">
        <v>2.5000000000000001E-2</v>
      </c>
      <c r="C212" s="24">
        <v>2E-3</v>
      </c>
      <c r="D212" s="24">
        <v>3.0000000000000001E-3</v>
      </c>
      <c r="E212" s="24">
        <v>4.0000000000000001E-3</v>
      </c>
      <c r="F212" s="24">
        <v>6.0000000000000001E-3</v>
      </c>
      <c r="G212" s="24">
        <v>8.0000000000000002E-3</v>
      </c>
      <c r="H212" s="24">
        <v>8.9999999999999993E-3</v>
      </c>
      <c r="L212" s="36">
        <f>_xlfn.FORECAST.LINEAR(Calculator!$E$3,L210:L211,K210:K211)</f>
        <v>3.6135036496350361</v>
      </c>
      <c r="M212" s="36">
        <f>_xlfn.FORECAST.LINEAR(Calculator!$E$3,M210:M211,K210:K211)</f>
        <v>5.5557007299270076</v>
      </c>
      <c r="N212" s="36">
        <f>_xlfn.FORECAST.LINEAR(Calculator!$E$3,N210:N211,K210:K211)</f>
        <v>7.282875912408759</v>
      </c>
      <c r="O212" s="36">
        <f>_xlfn.FORECAST.LINEAR(Calculator!$E$3,O210:O211,K210:K211)</f>
        <v>9.313065693430655</v>
      </c>
      <c r="P212" s="36">
        <f>_xlfn.FORECAST.LINEAR(Calculator!$E$3,P210:P211,K210:K211)</f>
        <v>11.505810218978102</v>
      </c>
      <c r="Q212" s="36">
        <f>_xlfn.FORECAST.LINEAR(Calculator!$E$3,Q210:Q211,K210:K211)</f>
        <v>13.939051094890511</v>
      </c>
    </row>
    <row r="213" spans="1:17" ht="15.75" thickBot="1" x14ac:dyDescent="0.3">
      <c r="A213" s="37" t="s">
        <v>282</v>
      </c>
      <c r="B213" s="25">
        <v>0.04</v>
      </c>
      <c r="C213" s="24">
        <v>2E-3</v>
      </c>
      <c r="D213" s="24">
        <v>5.0000000000000001E-3</v>
      </c>
      <c r="E213" s="24">
        <v>7.0000000000000001E-3</v>
      </c>
      <c r="F213" s="24">
        <v>8.9999999999999993E-3</v>
      </c>
      <c r="G213" s="24">
        <v>1.0999999999999999E-2</v>
      </c>
      <c r="H213" s="24">
        <v>1.4E-2</v>
      </c>
    </row>
    <row r="214" spans="1:17" ht="15.75" thickBot="1" x14ac:dyDescent="0.3">
      <c r="A214" s="37" t="s">
        <v>283</v>
      </c>
      <c r="B214" s="25">
        <v>5.5E-2</v>
      </c>
      <c r="C214" s="24">
        <v>4.0000000000000001E-3</v>
      </c>
      <c r="D214" s="24">
        <v>7.0000000000000001E-3</v>
      </c>
      <c r="E214" s="24">
        <v>8.9999999999999993E-3</v>
      </c>
      <c r="F214" s="24">
        <v>1.2E-2</v>
      </c>
      <c r="G214" s="24">
        <v>1.4999999999999999E-2</v>
      </c>
      <c r="H214" s="24">
        <v>1.7999999999999999E-2</v>
      </c>
    </row>
    <row r="215" spans="1:17" ht="15.75" thickBot="1" x14ac:dyDescent="0.3">
      <c r="A215" s="37" t="s">
        <v>284</v>
      </c>
      <c r="B215" s="25">
        <v>7.0000000000000007E-2</v>
      </c>
      <c r="C215" s="24">
        <v>5.0000000000000001E-3</v>
      </c>
      <c r="D215" s="24">
        <v>8.9999999999999993E-3</v>
      </c>
      <c r="E215" s="24">
        <v>1.0999999999999999E-2</v>
      </c>
      <c r="F215" s="24">
        <v>1.4E-2</v>
      </c>
      <c r="G215" s="24">
        <v>1.9E-2</v>
      </c>
      <c r="H215" s="24">
        <v>2.3E-2</v>
      </c>
      <c r="L215" s="35"/>
      <c r="M215" s="35"/>
      <c r="N215" s="35"/>
      <c r="O215" s="35"/>
      <c r="P215" s="35"/>
      <c r="Q215" s="35"/>
    </row>
    <row r="216" spans="1:17" ht="15.75" thickBot="1" x14ac:dyDescent="0.3">
      <c r="A216" s="37" t="s">
        <v>285</v>
      </c>
      <c r="B216" s="25">
        <v>8.5000000000000006E-2</v>
      </c>
      <c r="C216" s="24">
        <v>7.0000000000000001E-3</v>
      </c>
      <c r="D216" s="24">
        <v>1.0999999999999999E-2</v>
      </c>
      <c r="E216" s="24">
        <v>1.2999999999999999E-2</v>
      </c>
      <c r="F216" s="24">
        <v>1.7000000000000001E-2</v>
      </c>
      <c r="G216" s="24">
        <v>2.3E-2</v>
      </c>
      <c r="H216" s="24">
        <v>2.7E-2</v>
      </c>
    </row>
    <row r="217" spans="1:17" ht="15.75" thickBot="1" x14ac:dyDescent="0.3">
      <c r="A217" s="37" t="s">
        <v>286</v>
      </c>
      <c r="B217" s="25">
        <v>0.1</v>
      </c>
      <c r="C217" s="24">
        <v>8.0000000000000002E-3</v>
      </c>
      <c r="D217" s="24">
        <v>1.2999999999999999E-2</v>
      </c>
      <c r="E217" s="24">
        <v>1.4999999999999999E-2</v>
      </c>
      <c r="F217" s="24">
        <v>1.9E-2</v>
      </c>
      <c r="G217" s="24">
        <v>2.7E-2</v>
      </c>
      <c r="H217" s="24">
        <v>3.1E-2</v>
      </c>
    </row>
    <row r="218" spans="1:17" ht="15.75" thickBot="1" x14ac:dyDescent="0.3">
      <c r="A218" s="37" t="s">
        <v>287</v>
      </c>
      <c r="B218" s="25">
        <v>0.115</v>
      </c>
      <c r="C218" s="24">
        <v>8.9999999999999993E-3</v>
      </c>
      <c r="D218" s="24">
        <v>1.4E-2</v>
      </c>
      <c r="E218" s="24">
        <v>1.7999999999999999E-2</v>
      </c>
      <c r="F218" s="24">
        <v>2.1999999999999999E-2</v>
      </c>
      <c r="G218" s="24">
        <v>0.03</v>
      </c>
      <c r="H218" s="24">
        <v>3.5999999999999997E-2</v>
      </c>
    </row>
    <row r="219" spans="1:17" ht="15.75" thickBot="1" x14ac:dyDescent="0.3">
      <c r="A219" s="37" t="s">
        <v>288</v>
      </c>
      <c r="B219" s="25">
        <v>0.13</v>
      </c>
      <c r="C219" s="24">
        <v>0.01</v>
      </c>
      <c r="D219" s="24">
        <v>1.6E-2</v>
      </c>
      <c r="E219" s="24">
        <v>0.02</v>
      </c>
      <c r="F219" s="24">
        <v>2.4E-2</v>
      </c>
      <c r="G219" s="24">
        <v>3.4000000000000002E-2</v>
      </c>
      <c r="H219" s="24">
        <v>0.04</v>
      </c>
    </row>
    <row r="220" spans="1:17" ht="15.75" thickBot="1" x14ac:dyDescent="0.3">
      <c r="A220" s="37" t="s">
        <v>289</v>
      </c>
      <c r="B220" s="25">
        <v>0.14499999999999999</v>
      </c>
      <c r="C220" s="24">
        <v>1.2E-2</v>
      </c>
      <c r="D220" s="24">
        <v>1.7000000000000001E-2</v>
      </c>
      <c r="E220" s="24">
        <v>2.1999999999999999E-2</v>
      </c>
      <c r="F220" s="24">
        <v>2.7E-2</v>
      </c>
      <c r="G220" s="24">
        <v>3.6999999999999998E-2</v>
      </c>
      <c r="H220" s="24">
        <v>4.3999999999999997E-2</v>
      </c>
    </row>
    <row r="221" spans="1:17" ht="15.75" thickBot="1" x14ac:dyDescent="0.3">
      <c r="A221" s="37" t="s">
        <v>290</v>
      </c>
      <c r="B221" s="25">
        <v>0.16</v>
      </c>
      <c r="C221" s="24">
        <v>1.2999999999999999E-2</v>
      </c>
      <c r="D221" s="24">
        <v>1.7999999999999999E-2</v>
      </c>
      <c r="E221" s="24">
        <v>2.4E-2</v>
      </c>
      <c r="F221" s="24">
        <v>2.9000000000000001E-2</v>
      </c>
      <c r="G221" s="24">
        <v>0.04</v>
      </c>
      <c r="H221" s="24">
        <v>4.8000000000000001E-2</v>
      </c>
    </row>
    <row r="222" spans="1:17" ht="15.75" thickBot="1" x14ac:dyDescent="0.3">
      <c r="A222" s="37" t="s">
        <v>291</v>
      </c>
      <c r="B222" s="25">
        <v>0.17499999999999999</v>
      </c>
      <c r="C222" s="24">
        <v>1.4E-2</v>
      </c>
      <c r="D222" s="24">
        <v>0.02</v>
      </c>
      <c r="E222" s="24">
        <v>2.5000000000000001E-2</v>
      </c>
      <c r="F222" s="24">
        <v>3.2000000000000001E-2</v>
      </c>
      <c r="G222" s="24">
        <v>4.3999999999999997E-2</v>
      </c>
      <c r="H222" s="24">
        <v>5.1999999999999998E-2</v>
      </c>
    </row>
    <row r="223" spans="1:17" ht="15.75" thickBot="1" x14ac:dyDescent="0.3">
      <c r="A223" s="37" t="s">
        <v>292</v>
      </c>
      <c r="B223" s="25">
        <v>0.19</v>
      </c>
      <c r="C223" s="24">
        <v>1.4999999999999999E-2</v>
      </c>
      <c r="D223" s="24">
        <v>2.1000000000000001E-2</v>
      </c>
      <c r="E223" s="24">
        <v>2.7E-2</v>
      </c>
      <c r="F223" s="24">
        <v>3.5000000000000003E-2</v>
      </c>
      <c r="G223" s="24">
        <v>4.7E-2</v>
      </c>
      <c r="H223" s="24">
        <v>5.6000000000000001E-2</v>
      </c>
    </row>
    <row r="224" spans="1:17" ht="15.75" thickBot="1" x14ac:dyDescent="0.3">
      <c r="A224" s="37" t="s">
        <v>293</v>
      </c>
      <c r="B224" s="25">
        <v>0.20699999999999999</v>
      </c>
      <c r="C224" s="24">
        <v>1.6E-2</v>
      </c>
      <c r="D224" s="24">
        <v>2.3E-2</v>
      </c>
      <c r="E224" s="24">
        <v>2.9000000000000001E-2</v>
      </c>
      <c r="F224" s="24">
        <v>3.6999999999999998E-2</v>
      </c>
      <c r="G224" s="24">
        <v>0.05</v>
      </c>
      <c r="H224" s="24">
        <v>6.0999999999999999E-2</v>
      </c>
    </row>
    <row r="225" spans="1:8" ht="15.75" thickBot="1" x14ac:dyDescent="0.3">
      <c r="A225" s="37" t="s">
        <v>294</v>
      </c>
      <c r="B225" s="25">
        <v>0.22500000000000001</v>
      </c>
      <c r="C225" s="24">
        <v>1.7999999999999999E-2</v>
      </c>
      <c r="D225" s="24">
        <v>2.4E-2</v>
      </c>
      <c r="E225" s="24">
        <v>3.1E-2</v>
      </c>
      <c r="F225" s="24">
        <v>0.04</v>
      </c>
      <c r="G225" s="24">
        <v>5.3999999999999999E-2</v>
      </c>
      <c r="H225" s="24">
        <v>6.5000000000000002E-2</v>
      </c>
    </row>
    <row r="226" spans="1:8" ht="15.75" thickBot="1" x14ac:dyDescent="0.3">
      <c r="A226" s="37" t="s">
        <v>295</v>
      </c>
      <c r="B226" s="25">
        <v>0.245</v>
      </c>
      <c r="C226" s="24">
        <v>1.9E-2</v>
      </c>
      <c r="D226" s="24">
        <v>2.5999999999999999E-2</v>
      </c>
      <c r="E226" s="24">
        <v>3.4000000000000002E-2</v>
      </c>
      <c r="F226" s="24">
        <v>4.3999999999999997E-2</v>
      </c>
      <c r="G226" s="24">
        <v>5.7000000000000002E-2</v>
      </c>
      <c r="H226" s="24">
        <v>7.0000000000000007E-2</v>
      </c>
    </row>
    <row r="227" spans="1:8" ht="15.75" thickBot="1" x14ac:dyDescent="0.3">
      <c r="A227" s="37" t="s">
        <v>296</v>
      </c>
      <c r="B227" s="25">
        <v>0.26600000000000001</v>
      </c>
      <c r="C227" s="24">
        <v>0.02</v>
      </c>
      <c r="D227" s="24">
        <v>2.8000000000000001E-2</v>
      </c>
      <c r="E227" s="24">
        <v>3.6999999999999998E-2</v>
      </c>
      <c r="F227" s="24">
        <v>4.7E-2</v>
      </c>
      <c r="G227" s="24">
        <v>6.0999999999999999E-2</v>
      </c>
      <c r="H227" s="24">
        <v>7.5999999999999998E-2</v>
      </c>
    </row>
    <row r="228" spans="1:8" ht="15.75" thickBot="1" x14ac:dyDescent="0.3">
      <c r="A228" s="37" t="s">
        <v>297</v>
      </c>
      <c r="B228" s="25">
        <v>0.28899999999999998</v>
      </c>
      <c r="C228" s="24">
        <v>2.1999999999999999E-2</v>
      </c>
      <c r="D228" s="24">
        <v>0.03</v>
      </c>
      <c r="E228" s="24">
        <v>0.04</v>
      </c>
      <c r="F228" s="24">
        <v>5.0999999999999997E-2</v>
      </c>
      <c r="G228" s="24">
        <v>6.7000000000000004E-2</v>
      </c>
      <c r="H228" s="24">
        <v>8.1000000000000003E-2</v>
      </c>
    </row>
    <row r="229" spans="1:8" ht="15.75" thickBot="1" x14ac:dyDescent="0.3">
      <c r="A229" s="37" t="s">
        <v>298</v>
      </c>
      <c r="B229" s="25">
        <v>0.314</v>
      </c>
      <c r="C229" s="24">
        <v>2.3E-2</v>
      </c>
      <c r="D229" s="24">
        <v>3.2000000000000001E-2</v>
      </c>
      <c r="E229" s="24">
        <v>4.2999999999999997E-2</v>
      </c>
      <c r="F229" s="24">
        <v>5.5E-2</v>
      </c>
      <c r="G229" s="24">
        <v>7.1999999999999995E-2</v>
      </c>
      <c r="H229" s="24">
        <v>8.6999999999999994E-2</v>
      </c>
    </row>
    <row r="230" spans="1:8" ht="15.75" thickBot="1" x14ac:dyDescent="0.3">
      <c r="A230" s="37" t="s">
        <v>299</v>
      </c>
      <c r="B230" s="25">
        <v>0.34100000000000003</v>
      </c>
      <c r="C230" s="24">
        <v>2.5000000000000001E-2</v>
      </c>
      <c r="D230" s="24">
        <v>3.4000000000000002E-2</v>
      </c>
      <c r="E230" s="24">
        <v>4.5999999999999999E-2</v>
      </c>
      <c r="F230" s="24">
        <v>5.8999999999999997E-2</v>
      </c>
      <c r="G230" s="24">
        <v>7.8E-2</v>
      </c>
      <c r="H230" s="24">
        <v>9.2999999999999999E-2</v>
      </c>
    </row>
    <row r="231" spans="1:8" ht="15.75" thickBot="1" x14ac:dyDescent="0.3">
      <c r="A231" s="37" t="s">
        <v>300</v>
      </c>
      <c r="B231" s="25">
        <v>0.37</v>
      </c>
      <c r="C231" s="24">
        <v>2.5999999999999999E-2</v>
      </c>
      <c r="D231" s="24">
        <v>3.6999999999999998E-2</v>
      </c>
      <c r="E231" s="24">
        <v>0.05</v>
      </c>
      <c r="F231" s="24">
        <v>6.4000000000000001E-2</v>
      </c>
      <c r="G231" s="24">
        <v>8.4000000000000005E-2</v>
      </c>
      <c r="H231" s="24">
        <v>9.9000000000000005E-2</v>
      </c>
    </row>
    <row r="232" spans="1:8" ht="15.75" thickBot="1" x14ac:dyDescent="0.3">
      <c r="A232" s="37" t="s">
        <v>301</v>
      </c>
      <c r="B232" s="25">
        <v>0.40200000000000002</v>
      </c>
      <c r="C232" s="24">
        <v>2.8000000000000001E-2</v>
      </c>
      <c r="D232" s="24">
        <v>0.04</v>
      </c>
      <c r="E232" s="24">
        <v>5.2999999999999999E-2</v>
      </c>
      <c r="F232" s="24">
        <v>6.8000000000000005E-2</v>
      </c>
      <c r="G232" s="24">
        <v>9.0999999999999998E-2</v>
      </c>
      <c r="H232" s="24">
        <v>0.106</v>
      </c>
    </row>
    <row r="233" spans="1:8" ht="15.75" thickBot="1" x14ac:dyDescent="0.3">
      <c r="A233" s="37" t="s">
        <v>302</v>
      </c>
      <c r="B233" s="25">
        <v>0.437</v>
      </c>
      <c r="C233" s="24">
        <v>0.03</v>
      </c>
      <c r="D233" s="24">
        <v>4.2999999999999997E-2</v>
      </c>
      <c r="E233" s="24">
        <v>5.8000000000000003E-2</v>
      </c>
      <c r="F233" s="24">
        <v>7.0999999999999994E-2</v>
      </c>
      <c r="G233" s="24">
        <v>9.8000000000000004E-2</v>
      </c>
      <c r="H233" s="24">
        <v>0.113</v>
      </c>
    </row>
    <row r="234" spans="1:8" ht="15.75" thickBot="1" x14ac:dyDescent="0.3">
      <c r="A234" s="37" t="s">
        <v>303</v>
      </c>
      <c r="B234" s="25">
        <v>0.47499999999999998</v>
      </c>
      <c r="C234" s="24">
        <v>3.3000000000000002E-2</v>
      </c>
      <c r="D234" s="24">
        <v>4.5999999999999999E-2</v>
      </c>
      <c r="E234" s="24">
        <v>6.2E-2</v>
      </c>
      <c r="F234" s="24">
        <v>7.6999999999999999E-2</v>
      </c>
      <c r="G234" s="24">
        <v>0.106</v>
      </c>
      <c r="H234" s="24">
        <v>0.123</v>
      </c>
    </row>
    <row r="235" spans="1:8" ht="15.75" thickBot="1" x14ac:dyDescent="0.3">
      <c r="A235" s="37" t="s">
        <v>304</v>
      </c>
      <c r="B235" s="25">
        <v>0.51600000000000001</v>
      </c>
      <c r="C235" s="24">
        <v>3.5999999999999997E-2</v>
      </c>
      <c r="D235" s="24">
        <v>0.05</v>
      </c>
      <c r="E235" s="24">
        <v>6.7000000000000004E-2</v>
      </c>
      <c r="F235" s="24">
        <v>8.3000000000000004E-2</v>
      </c>
      <c r="G235" s="24">
        <v>0.114</v>
      </c>
      <c r="H235" s="24">
        <v>0.13300000000000001</v>
      </c>
    </row>
    <row r="236" spans="1:8" ht="15.75" thickBot="1" x14ac:dyDescent="0.3">
      <c r="A236" s="37" t="s">
        <v>305</v>
      </c>
      <c r="B236" s="25">
        <v>0.56000000000000005</v>
      </c>
      <c r="C236" s="24">
        <v>3.9E-2</v>
      </c>
      <c r="D236" s="24">
        <v>5.2999999999999999E-2</v>
      </c>
      <c r="E236" s="24">
        <v>7.0999999999999994E-2</v>
      </c>
      <c r="F236" s="24">
        <v>8.8999999999999996E-2</v>
      </c>
      <c r="G236" s="24">
        <v>0.123</v>
      </c>
      <c r="H236" s="24">
        <v>0.14399999999999999</v>
      </c>
    </row>
    <row r="237" spans="1:8" ht="15.75" thickBot="1" x14ac:dyDescent="0.3">
      <c r="A237" s="37" t="s">
        <v>306</v>
      </c>
      <c r="B237" s="25">
        <v>0.60799999999999998</v>
      </c>
      <c r="C237" s="24">
        <v>4.2000000000000003E-2</v>
      </c>
      <c r="D237" s="24">
        <v>5.7000000000000002E-2</v>
      </c>
      <c r="E237" s="24">
        <v>7.6999999999999999E-2</v>
      </c>
      <c r="F237" s="24">
        <v>9.5000000000000001E-2</v>
      </c>
      <c r="G237" s="24">
        <v>0.13200000000000001</v>
      </c>
      <c r="H237" s="24">
        <v>0.155</v>
      </c>
    </row>
    <row r="238" spans="1:8" ht="15.75" thickBot="1" x14ac:dyDescent="0.3">
      <c r="A238" s="37" t="s">
        <v>307</v>
      </c>
      <c r="B238" s="25">
        <v>0.66</v>
      </c>
      <c r="C238" s="24">
        <v>4.4999999999999998E-2</v>
      </c>
      <c r="D238" s="24">
        <v>6.0999999999999999E-2</v>
      </c>
      <c r="E238" s="24">
        <v>8.2000000000000003E-2</v>
      </c>
      <c r="F238" s="24">
        <v>0.10299999999999999</v>
      </c>
      <c r="G238" s="24">
        <v>0.14199999999999999</v>
      </c>
      <c r="H238" s="24">
        <v>0.16700000000000001</v>
      </c>
    </row>
    <row r="239" spans="1:8" ht="15.75" thickBot="1" x14ac:dyDescent="0.3">
      <c r="A239" s="37" t="s">
        <v>308</v>
      </c>
      <c r="B239" s="25">
        <v>0.71699999999999997</v>
      </c>
      <c r="C239" s="24">
        <v>4.9000000000000002E-2</v>
      </c>
      <c r="D239" s="24">
        <v>6.5000000000000002E-2</v>
      </c>
      <c r="E239" s="24">
        <v>8.7999999999999995E-2</v>
      </c>
      <c r="F239" s="24">
        <v>0.11</v>
      </c>
      <c r="G239" s="24">
        <v>0.152</v>
      </c>
      <c r="H239" s="24">
        <v>0.18</v>
      </c>
    </row>
    <row r="240" spans="1:8" ht="15.75" thickBot="1" x14ac:dyDescent="0.3">
      <c r="A240" s="37" t="s">
        <v>309</v>
      </c>
      <c r="B240" s="25">
        <v>0.77800000000000002</v>
      </c>
      <c r="C240" s="24">
        <v>5.2999999999999999E-2</v>
      </c>
      <c r="D240" s="24">
        <v>7.0000000000000007E-2</v>
      </c>
      <c r="E240" s="24">
        <v>9.4E-2</v>
      </c>
      <c r="F240" s="24">
        <v>0.11899999999999999</v>
      </c>
      <c r="G240" s="24">
        <v>0.16300000000000001</v>
      </c>
      <c r="H240" s="24">
        <v>0.19400000000000001</v>
      </c>
    </row>
    <row r="241" spans="1:8" ht="15.75" thickBot="1" x14ac:dyDescent="0.3">
      <c r="A241" s="37" t="s">
        <v>310</v>
      </c>
      <c r="B241" s="25">
        <v>0.84499999999999997</v>
      </c>
      <c r="C241" s="24">
        <v>5.6000000000000001E-2</v>
      </c>
      <c r="D241" s="24">
        <v>7.3999999999999996E-2</v>
      </c>
      <c r="E241" s="24">
        <v>0.1</v>
      </c>
      <c r="F241" s="24">
        <v>0.127</v>
      </c>
      <c r="G241" s="24">
        <v>0.17499999999999999</v>
      </c>
      <c r="H241" s="24">
        <v>0.20899999999999999</v>
      </c>
    </row>
    <row r="242" spans="1:8" ht="15.75" thickBot="1" x14ac:dyDescent="0.3">
      <c r="A242" s="37" t="s">
        <v>311</v>
      </c>
      <c r="B242" s="25">
        <v>0.91700000000000004</v>
      </c>
      <c r="C242" s="24">
        <v>0.06</v>
      </c>
      <c r="D242" s="24">
        <v>0.08</v>
      </c>
      <c r="E242" s="24">
        <v>0.107</v>
      </c>
      <c r="F242" s="24">
        <v>0.13700000000000001</v>
      </c>
      <c r="G242" s="24">
        <v>0.188</v>
      </c>
      <c r="H242" s="24">
        <v>0.22500000000000001</v>
      </c>
    </row>
    <row r="243" spans="1:8" ht="15.75" thickBot="1" x14ac:dyDescent="0.3">
      <c r="A243" s="37" t="s">
        <v>312</v>
      </c>
      <c r="B243" s="25">
        <v>0.995</v>
      </c>
      <c r="C243" s="24">
        <v>6.5000000000000002E-2</v>
      </c>
      <c r="D243" s="24">
        <v>8.5000000000000006E-2</v>
      </c>
      <c r="E243" s="24">
        <v>0.114</v>
      </c>
      <c r="F243" s="24">
        <v>0.14699999999999999</v>
      </c>
      <c r="G243" s="24">
        <v>0.20100000000000001</v>
      </c>
      <c r="H243" s="24">
        <v>0.24199999999999999</v>
      </c>
    </row>
    <row r="244" spans="1:8" ht="15.75" thickBot="1" x14ac:dyDescent="0.3">
      <c r="A244" s="37" t="s">
        <v>313</v>
      </c>
      <c r="B244" s="25">
        <v>1.0799999999999998</v>
      </c>
      <c r="C244" s="24">
        <v>6.9000000000000006E-2</v>
      </c>
      <c r="D244" s="24">
        <v>9.0999999999999998E-2</v>
      </c>
      <c r="E244" s="24">
        <v>0.122</v>
      </c>
      <c r="F244" s="24">
        <v>0.157</v>
      </c>
      <c r="G244" s="24">
        <v>0.215</v>
      </c>
      <c r="H244" s="24">
        <v>0.26</v>
      </c>
    </row>
    <row r="245" spans="1:8" ht="15.75" thickBot="1" x14ac:dyDescent="0.3">
      <c r="A245" s="37" t="s">
        <v>314</v>
      </c>
      <c r="B245" s="25">
        <v>1.1719999999999999</v>
      </c>
      <c r="C245" s="24">
        <v>7.3999999999999996E-2</v>
      </c>
      <c r="D245" s="24">
        <v>9.8000000000000004E-2</v>
      </c>
      <c r="E245" s="24">
        <v>0.13100000000000001</v>
      </c>
      <c r="F245" s="24">
        <v>0.16900000000000001</v>
      </c>
      <c r="G245" s="24">
        <v>0.23</v>
      </c>
      <c r="H245" s="24">
        <v>0.27900000000000003</v>
      </c>
    </row>
    <row r="246" spans="1:8" ht="15.75" thickBot="1" x14ac:dyDescent="0.3">
      <c r="A246" s="37" t="s">
        <v>315</v>
      </c>
      <c r="B246" s="25">
        <v>1.2719999999999998</v>
      </c>
      <c r="C246" s="24">
        <v>7.9000000000000001E-2</v>
      </c>
      <c r="D246" s="24">
        <v>0.104</v>
      </c>
      <c r="E246" s="24">
        <v>0.14000000000000001</v>
      </c>
      <c r="F246" s="24">
        <v>0.18099999999999999</v>
      </c>
      <c r="G246" s="24">
        <v>0.246</v>
      </c>
      <c r="H246" s="24">
        <v>0.29899999999999999</v>
      </c>
    </row>
    <row r="247" spans="1:8" ht="15.75" thickBot="1" x14ac:dyDescent="0.3">
      <c r="A247" s="37" t="s">
        <v>316</v>
      </c>
      <c r="B247" s="25">
        <v>1.3809999999999998</v>
      </c>
      <c r="C247" s="24">
        <v>8.4000000000000005E-2</v>
      </c>
      <c r="D247" s="24">
        <v>0.112</v>
      </c>
      <c r="E247" s="24">
        <v>0.15</v>
      </c>
      <c r="F247" s="24">
        <v>0.193</v>
      </c>
      <c r="G247" s="24">
        <v>0.26200000000000001</v>
      </c>
      <c r="H247" s="24">
        <v>0.32</v>
      </c>
    </row>
    <row r="248" spans="1:8" ht="15.75" thickBot="1" x14ac:dyDescent="0.3">
      <c r="A248" s="37" t="s">
        <v>317</v>
      </c>
      <c r="B248" s="25">
        <v>1.4989999999999999</v>
      </c>
      <c r="C248" s="24">
        <v>8.8999999999999996E-2</v>
      </c>
      <c r="D248" s="24">
        <v>0.12</v>
      </c>
      <c r="E248" s="24">
        <v>0.16</v>
      </c>
      <c r="F248" s="24">
        <v>0.20699999999999999</v>
      </c>
      <c r="G248" s="24">
        <v>0.28000000000000003</v>
      </c>
      <c r="H248" s="24">
        <v>0.34300000000000003</v>
      </c>
    </row>
    <row r="249" spans="1:8" ht="15.75" thickBot="1" x14ac:dyDescent="0.3">
      <c r="A249" s="37" t="s">
        <v>318</v>
      </c>
      <c r="B249" s="25">
        <v>1.6269999999999998</v>
      </c>
      <c r="C249" s="24">
        <v>9.6000000000000002E-2</v>
      </c>
      <c r="D249" s="24">
        <v>0.128</v>
      </c>
      <c r="E249" s="24">
        <v>0.17100000000000001</v>
      </c>
      <c r="F249" s="24">
        <v>0.221</v>
      </c>
      <c r="G249" s="24">
        <v>0.29799999999999999</v>
      </c>
      <c r="H249" s="24">
        <v>0.36599999999999999</v>
      </c>
    </row>
    <row r="250" spans="1:8" ht="15.75" thickBot="1" x14ac:dyDescent="0.3">
      <c r="A250" s="37" t="s">
        <v>319</v>
      </c>
      <c r="B250" s="25">
        <v>1.7659999999999998</v>
      </c>
      <c r="C250" s="24">
        <v>0.10199999999999999</v>
      </c>
      <c r="D250" s="24">
        <v>0.13700000000000001</v>
      </c>
      <c r="E250" s="24">
        <v>0.183</v>
      </c>
      <c r="F250" s="24">
        <v>0.23699999999999999</v>
      </c>
      <c r="G250" s="24">
        <v>0.318</v>
      </c>
      <c r="H250" s="24">
        <v>0.39200000000000002</v>
      </c>
    </row>
    <row r="251" spans="1:8" ht="15.75" thickBot="1" x14ac:dyDescent="0.3">
      <c r="A251" s="37" t="s">
        <v>320</v>
      </c>
      <c r="B251" s="25">
        <v>1.9169999999999998</v>
      </c>
      <c r="C251" s="24">
        <v>0.109</v>
      </c>
      <c r="D251" s="24">
        <v>0.14699999999999999</v>
      </c>
      <c r="E251" s="24">
        <v>0.19400000000000001</v>
      </c>
      <c r="F251" s="24">
        <v>0.253</v>
      </c>
      <c r="G251" s="24">
        <v>0.34100000000000003</v>
      </c>
      <c r="H251" s="24">
        <v>0.41799999999999998</v>
      </c>
    </row>
    <row r="252" spans="1:8" ht="15.75" thickBot="1" x14ac:dyDescent="0.3">
      <c r="A252" s="37" t="s">
        <v>321</v>
      </c>
      <c r="B252" s="25">
        <v>2.08</v>
      </c>
      <c r="C252" s="24">
        <v>0.11700000000000001</v>
      </c>
      <c r="D252" s="24">
        <v>0.157</v>
      </c>
      <c r="E252" s="24">
        <v>0.21</v>
      </c>
      <c r="F252" s="24">
        <v>0.27100000000000002</v>
      </c>
      <c r="G252" s="24">
        <v>0.36599999999999999</v>
      </c>
      <c r="H252" s="24">
        <v>0.44600000000000001</v>
      </c>
    </row>
    <row r="253" spans="1:8" ht="15.75" thickBot="1" x14ac:dyDescent="0.3">
      <c r="A253" s="37" t="s">
        <v>322</v>
      </c>
      <c r="B253" s="25">
        <v>2.2569999999999997</v>
      </c>
      <c r="C253" s="24">
        <v>0.125</v>
      </c>
      <c r="D253" s="24">
        <v>0.16800000000000001</v>
      </c>
      <c r="E253" s="24">
        <v>0.22600000000000001</v>
      </c>
      <c r="F253" s="24">
        <v>0.28999999999999998</v>
      </c>
      <c r="G253" s="24">
        <v>0.39300000000000002</v>
      </c>
      <c r="H253" s="24">
        <v>0.47599999999999998</v>
      </c>
    </row>
    <row r="254" spans="1:8" ht="15.75" thickBot="1" x14ac:dyDescent="0.3">
      <c r="A254" s="37" t="s">
        <v>323</v>
      </c>
      <c r="B254" s="25">
        <v>2.4489999999999998</v>
      </c>
      <c r="C254" s="24">
        <v>0.13300000000000001</v>
      </c>
      <c r="D254" s="24">
        <v>0.18099999999999999</v>
      </c>
      <c r="E254" s="24">
        <v>0.24399999999999999</v>
      </c>
      <c r="F254" s="24">
        <v>0.311</v>
      </c>
      <c r="G254" s="24">
        <v>0.42199999999999999</v>
      </c>
      <c r="H254" s="24">
        <v>0.50700000000000001</v>
      </c>
    </row>
    <row r="255" spans="1:8" ht="15.75" thickBot="1" x14ac:dyDescent="0.3">
      <c r="A255" s="37" t="s">
        <v>324</v>
      </c>
      <c r="B255" s="25">
        <v>2.6579999999999999</v>
      </c>
      <c r="C255" s="24">
        <v>0.14299999999999999</v>
      </c>
      <c r="D255" s="24">
        <v>0.19400000000000001</v>
      </c>
      <c r="E255" s="24">
        <v>0.26</v>
      </c>
      <c r="F255" s="24">
        <v>0.33300000000000002</v>
      </c>
      <c r="G255" s="24">
        <v>0.45300000000000001</v>
      </c>
      <c r="H255" s="24">
        <v>0.54</v>
      </c>
    </row>
    <row r="256" spans="1:8" ht="15.75" thickBot="1" x14ac:dyDescent="0.3">
      <c r="A256" s="37" t="s">
        <v>325</v>
      </c>
      <c r="B256" s="25">
        <v>2.8839999999999999</v>
      </c>
      <c r="C256" s="24">
        <v>0.152</v>
      </c>
      <c r="D256" s="24">
        <v>0.20699999999999999</v>
      </c>
      <c r="E256" s="24">
        <v>0.27600000000000002</v>
      </c>
      <c r="F256" s="24">
        <v>0.35899999999999999</v>
      </c>
      <c r="G256" s="24">
        <v>0.48699999999999999</v>
      </c>
      <c r="H256" s="24">
        <v>0.57399999999999995</v>
      </c>
    </row>
    <row r="257" spans="1:8" ht="15.75" thickBot="1" x14ac:dyDescent="0.3">
      <c r="A257" s="37" t="s">
        <v>326</v>
      </c>
      <c r="B257" s="25">
        <v>3.13</v>
      </c>
      <c r="C257" s="24">
        <v>0.16300000000000001</v>
      </c>
      <c r="D257" s="24">
        <v>0.222</v>
      </c>
      <c r="E257" s="24">
        <v>0.29299999999999998</v>
      </c>
      <c r="F257" s="24">
        <v>0.38200000000000001</v>
      </c>
      <c r="G257" s="24">
        <v>0.52300000000000002</v>
      </c>
      <c r="H257" s="24">
        <v>0.61599999999999999</v>
      </c>
    </row>
    <row r="258" spans="1:8" ht="15.75" thickBot="1" x14ac:dyDescent="0.3">
      <c r="A258" s="37" t="s">
        <v>327</v>
      </c>
      <c r="B258" s="25">
        <v>3.3969999999999998</v>
      </c>
      <c r="C258" s="24">
        <v>0.17399999999999999</v>
      </c>
      <c r="D258" s="24">
        <v>0.23799999999999999</v>
      </c>
      <c r="E258" s="24">
        <v>0.311</v>
      </c>
      <c r="F258" s="24">
        <v>0.40699999999999997</v>
      </c>
      <c r="G258" s="24">
        <v>0.56200000000000006</v>
      </c>
      <c r="H258" s="24">
        <v>0.66200000000000003</v>
      </c>
    </row>
    <row r="259" spans="1:8" ht="15.75" thickBot="1" x14ac:dyDescent="0.3">
      <c r="A259" s="37" t="s">
        <v>328</v>
      </c>
      <c r="B259" s="25">
        <v>3.6859999999999999</v>
      </c>
      <c r="C259" s="24">
        <v>0.186</v>
      </c>
      <c r="D259" s="24">
        <v>0.255</v>
      </c>
      <c r="E259" s="24">
        <v>0.33</v>
      </c>
      <c r="F259" s="24">
        <v>0.437</v>
      </c>
      <c r="G259" s="24">
        <v>0.60299999999999998</v>
      </c>
      <c r="H259" s="24">
        <v>0.71099999999999997</v>
      </c>
    </row>
    <row r="260" spans="1:8" ht="15.75" thickBot="1" x14ac:dyDescent="0.3">
      <c r="A260" s="37" t="s">
        <v>329</v>
      </c>
      <c r="B260" s="25">
        <v>4</v>
      </c>
      <c r="C260" s="24">
        <v>0.19800000000000001</v>
      </c>
      <c r="D260" s="24">
        <v>0.27400000000000002</v>
      </c>
      <c r="E260" s="24">
        <v>0.34899999999999998</v>
      </c>
      <c r="F260" s="24">
        <v>0.47099999999999997</v>
      </c>
      <c r="G260" s="24">
        <v>0.64600000000000002</v>
      </c>
      <c r="H260" s="24">
        <v>0.76400000000000001</v>
      </c>
    </row>
    <row r="261" spans="1:8" ht="15.75" thickBot="1" x14ac:dyDescent="0.3">
      <c r="A261" s="37" t="s">
        <v>330</v>
      </c>
      <c r="B261" s="25">
        <v>4.34</v>
      </c>
      <c r="C261" s="24">
        <v>0.21199999999999999</v>
      </c>
      <c r="D261" s="24">
        <v>0.29399999999999998</v>
      </c>
      <c r="E261" s="24">
        <v>0.374</v>
      </c>
      <c r="F261" s="24">
        <v>0.50700000000000001</v>
      </c>
      <c r="G261" s="24">
        <v>0.69299999999999995</v>
      </c>
      <c r="H261" s="24">
        <v>0.82099999999999995</v>
      </c>
    </row>
    <row r="262" spans="1:8" ht="15.75" thickBot="1" x14ac:dyDescent="0.3">
      <c r="A262" s="37" t="s">
        <v>331</v>
      </c>
      <c r="B262" s="25">
        <v>4.7090000000000005</v>
      </c>
      <c r="C262" s="24">
        <v>0.22600000000000001</v>
      </c>
      <c r="D262" s="24">
        <v>0.31900000000000001</v>
      </c>
      <c r="E262" s="24">
        <v>0.40200000000000002</v>
      </c>
      <c r="F262" s="24">
        <v>0.54400000000000004</v>
      </c>
      <c r="G262" s="24">
        <v>0.74099999999999999</v>
      </c>
      <c r="H262" s="24">
        <v>0.88200000000000001</v>
      </c>
    </row>
    <row r="263" spans="1:8" ht="15.75" thickBot="1" x14ac:dyDescent="0.3">
      <c r="A263" s="37" t="s">
        <v>332</v>
      </c>
      <c r="B263" s="25">
        <v>5.1100000000000003</v>
      </c>
      <c r="C263" s="24">
        <v>0.24099999999999999</v>
      </c>
      <c r="D263" s="24">
        <v>0.34499999999999997</v>
      </c>
      <c r="E263" s="24">
        <v>0.43</v>
      </c>
      <c r="F263" s="24">
        <v>0.57699999999999996</v>
      </c>
      <c r="G263" s="24">
        <v>0.79300000000000004</v>
      </c>
      <c r="H263" s="24">
        <v>0.94699999999999995</v>
      </c>
    </row>
    <row r="264" spans="1:8" ht="15.75" thickBot="1" x14ac:dyDescent="0.3">
      <c r="A264" s="37" t="s">
        <v>333</v>
      </c>
      <c r="B264" s="25">
        <v>5.5449999999999999</v>
      </c>
      <c r="C264" s="24">
        <v>0.25700000000000001</v>
      </c>
      <c r="D264" s="24">
        <v>0.374</v>
      </c>
      <c r="E264" s="24">
        <v>0.46100000000000002</v>
      </c>
      <c r="F264" s="24">
        <v>0.61299999999999999</v>
      </c>
      <c r="G264" s="24">
        <v>0.84799999999999998</v>
      </c>
      <c r="H264" s="24">
        <v>1.0149999999999999</v>
      </c>
    </row>
    <row r="265" spans="1:8" ht="15.75" thickBot="1" x14ac:dyDescent="0.3">
      <c r="A265" s="37" t="s">
        <v>334</v>
      </c>
      <c r="B265" s="25">
        <v>6.0170000000000003</v>
      </c>
      <c r="C265" s="24">
        <v>0.27800000000000002</v>
      </c>
      <c r="D265" s="24">
        <v>0.40500000000000003</v>
      </c>
      <c r="E265" s="24">
        <v>0.49399999999999999</v>
      </c>
      <c r="F265" s="24">
        <v>0.64100000000000001</v>
      </c>
      <c r="G265" s="24">
        <v>0.90500000000000003</v>
      </c>
      <c r="H265" s="24">
        <v>1.0880000000000001</v>
      </c>
    </row>
    <row r="266" spans="1:8" ht="15.75" thickBot="1" x14ac:dyDescent="0.3">
      <c r="A266" s="37" t="s">
        <v>335</v>
      </c>
      <c r="B266" s="25">
        <v>6.5289999999999999</v>
      </c>
      <c r="C266" s="24">
        <v>0.30099999999999999</v>
      </c>
      <c r="D266" s="24">
        <v>0.438</v>
      </c>
      <c r="E266" s="24">
        <v>0.52800000000000002</v>
      </c>
      <c r="F266" s="24">
        <v>0.68200000000000005</v>
      </c>
      <c r="G266" s="24">
        <v>0.96599999999999997</v>
      </c>
      <c r="H266" s="24">
        <v>1.165</v>
      </c>
    </row>
    <row r="267" spans="1:8" ht="15.75" thickBot="1" x14ac:dyDescent="0.3">
      <c r="A267" s="37" t="s">
        <v>336</v>
      </c>
      <c r="B267" s="25">
        <v>7.0840000000000005</v>
      </c>
      <c r="C267" s="24">
        <v>0.32500000000000001</v>
      </c>
      <c r="D267" s="24">
        <v>0.46600000000000003</v>
      </c>
      <c r="E267" s="24">
        <v>0.56499999999999995</v>
      </c>
      <c r="F267" s="24">
        <v>0.73</v>
      </c>
      <c r="G267" s="24">
        <v>1.0309999999999999</v>
      </c>
      <c r="H267" s="24">
        <v>1.2470000000000001</v>
      </c>
    </row>
    <row r="268" spans="1:8" ht="15.75" thickBot="1" x14ac:dyDescent="0.3">
      <c r="A268" s="37" t="s">
        <v>337</v>
      </c>
      <c r="B268" s="25">
        <v>7.6870000000000003</v>
      </c>
      <c r="C268" s="24">
        <v>0.35</v>
      </c>
      <c r="D268" s="24">
        <v>0.497</v>
      </c>
      <c r="E268" s="24">
        <v>0.60299999999999998</v>
      </c>
      <c r="F268" s="24">
        <v>0.77300000000000002</v>
      </c>
      <c r="G268" s="24">
        <v>1.0980000000000001</v>
      </c>
      <c r="H268" s="24">
        <v>1.333</v>
      </c>
    </row>
    <row r="269" spans="1:8" ht="15.75" thickBot="1" x14ac:dyDescent="0.3">
      <c r="A269" s="37" t="s">
        <v>338</v>
      </c>
      <c r="B269" s="25">
        <v>8.3409999999999993</v>
      </c>
      <c r="C269" s="24">
        <v>0.378</v>
      </c>
      <c r="D269" s="24">
        <v>0.53</v>
      </c>
      <c r="E269" s="24">
        <v>0.64400000000000002</v>
      </c>
      <c r="F269" s="24">
        <v>0.82399999999999995</v>
      </c>
      <c r="G269" s="24">
        <v>1.17</v>
      </c>
      <c r="H269" s="24">
        <v>1.4239999999999999</v>
      </c>
    </row>
    <row r="270" spans="1:8" ht="15.75" thickBot="1" x14ac:dyDescent="0.3">
      <c r="A270" s="37" t="s">
        <v>339</v>
      </c>
      <c r="B270" s="25">
        <v>9.0499999999999989</v>
      </c>
      <c r="C270" s="24">
        <v>0.40600000000000003</v>
      </c>
      <c r="D270" s="24">
        <v>0.56499999999999995</v>
      </c>
      <c r="E270" s="24">
        <v>0.68700000000000006</v>
      </c>
      <c r="F270" s="24">
        <v>0.88300000000000001</v>
      </c>
      <c r="G270" s="24">
        <v>1.2450000000000001</v>
      </c>
      <c r="H270" s="24">
        <v>1.52</v>
      </c>
    </row>
    <row r="271" spans="1:8" ht="15.75" thickBot="1" x14ac:dyDescent="0.3">
      <c r="A271" s="37" t="s">
        <v>340</v>
      </c>
      <c r="B271" s="25">
        <v>9.82</v>
      </c>
      <c r="C271" s="24">
        <v>0.43099999999999999</v>
      </c>
      <c r="D271" s="24">
        <v>0.60299999999999998</v>
      </c>
      <c r="E271" s="24">
        <v>0.73799999999999999</v>
      </c>
      <c r="F271" s="24">
        <v>0.94599999999999995</v>
      </c>
      <c r="G271" s="24">
        <v>1.3240000000000001</v>
      </c>
      <c r="H271" s="24">
        <v>1.6220000000000001</v>
      </c>
    </row>
    <row r="272" spans="1:8" ht="15.75" thickBot="1" x14ac:dyDescent="0.3">
      <c r="A272" s="37" t="s">
        <v>341</v>
      </c>
      <c r="B272" s="25">
        <v>10.654999999999999</v>
      </c>
      <c r="C272" s="24">
        <v>0.45800000000000002</v>
      </c>
      <c r="D272" s="24">
        <v>0.64200000000000002</v>
      </c>
      <c r="E272" s="24">
        <v>0.79500000000000004</v>
      </c>
      <c r="F272" s="24">
        <v>1.0129999999999999</v>
      </c>
      <c r="G272" s="24">
        <v>1.4079999999999999</v>
      </c>
      <c r="H272" s="24">
        <v>1.7290000000000001</v>
      </c>
    </row>
    <row r="273" spans="1:8" ht="15.75" thickBot="1" x14ac:dyDescent="0.3">
      <c r="A273" s="37" t="s">
        <v>342</v>
      </c>
      <c r="B273" s="25">
        <v>11.561</v>
      </c>
      <c r="C273" s="24">
        <v>0.48599999999999999</v>
      </c>
      <c r="D273" s="24">
        <v>0.68400000000000005</v>
      </c>
      <c r="E273" s="24">
        <v>0.85599999999999998</v>
      </c>
      <c r="F273" s="24">
        <v>1.0840000000000001</v>
      </c>
      <c r="G273" s="24">
        <v>1.4950000000000001</v>
      </c>
      <c r="H273" s="24">
        <v>1.8420000000000001</v>
      </c>
    </row>
    <row r="274" spans="1:8" ht="15.75" thickBot="1" x14ac:dyDescent="0.3">
      <c r="A274" s="37" t="s">
        <v>343</v>
      </c>
      <c r="B274" s="25">
        <v>12.543999999999999</v>
      </c>
      <c r="C274" s="24">
        <v>0.51600000000000001</v>
      </c>
      <c r="D274" s="24">
        <v>0.73799999999999999</v>
      </c>
      <c r="E274" s="24">
        <v>0.92300000000000004</v>
      </c>
      <c r="F274" s="24">
        <v>1.159</v>
      </c>
      <c r="G274" s="24">
        <v>1.5880000000000001</v>
      </c>
      <c r="H274" s="24">
        <v>1.9610000000000001</v>
      </c>
    </row>
    <row r="275" spans="1:8" ht="15.75" thickBot="1" x14ac:dyDescent="0.3">
      <c r="A275" s="37" t="s">
        <v>344</v>
      </c>
      <c r="B275" s="25">
        <v>13.610999999999999</v>
      </c>
      <c r="C275" s="24">
        <v>0.54800000000000004</v>
      </c>
      <c r="D275" s="24">
        <v>0.79700000000000004</v>
      </c>
      <c r="E275" s="24">
        <v>0.995</v>
      </c>
      <c r="F275" s="24">
        <v>1.24</v>
      </c>
      <c r="G275" s="24">
        <v>1.6850000000000001</v>
      </c>
      <c r="H275" s="24">
        <v>2.0870000000000002</v>
      </c>
    </row>
    <row r="276" spans="1:8" ht="15.75" thickBot="1" x14ac:dyDescent="0.3">
      <c r="A276" s="37" t="s">
        <v>345</v>
      </c>
      <c r="B276" s="25">
        <v>14.767999999999999</v>
      </c>
      <c r="C276" s="24">
        <v>0.58699999999999997</v>
      </c>
      <c r="D276" s="24">
        <v>0.86</v>
      </c>
      <c r="E276" s="24">
        <v>1.071</v>
      </c>
      <c r="F276" s="24">
        <v>1.325</v>
      </c>
      <c r="G276" s="24">
        <v>1.788</v>
      </c>
      <c r="H276" s="24">
        <v>2.2189999999999999</v>
      </c>
    </row>
    <row r="277" spans="1:8" ht="15.75" thickBot="1" x14ac:dyDescent="0.3">
      <c r="A277" s="37" t="s">
        <v>346</v>
      </c>
      <c r="B277" s="25">
        <v>16.024000000000001</v>
      </c>
      <c r="C277" s="24">
        <v>0.63</v>
      </c>
      <c r="D277" s="24">
        <v>0.92800000000000005</v>
      </c>
      <c r="E277" s="24">
        <v>1.153</v>
      </c>
      <c r="F277" s="24">
        <v>1.415</v>
      </c>
      <c r="G277" s="24">
        <v>1.8959999999999999</v>
      </c>
      <c r="H277" s="24">
        <v>2.3580000000000001</v>
      </c>
    </row>
    <row r="278" spans="1:8" ht="15.75" thickBot="1" x14ac:dyDescent="0.3">
      <c r="A278" s="37" t="s">
        <v>347</v>
      </c>
      <c r="B278" s="25">
        <v>17.387</v>
      </c>
      <c r="C278" s="24">
        <v>0.67500000000000004</v>
      </c>
      <c r="D278" s="24">
        <v>1</v>
      </c>
      <c r="E278" s="24">
        <v>1.2390000000000001</v>
      </c>
      <c r="F278" s="24">
        <v>1.5209999999999999</v>
      </c>
      <c r="G278" s="24">
        <v>2.0339999999999998</v>
      </c>
      <c r="H278" s="24">
        <v>2.5049999999999999</v>
      </c>
    </row>
    <row r="279" spans="1:8" ht="15.75" thickBot="1" x14ac:dyDescent="0.3">
      <c r="A279" s="37" t="s">
        <v>348</v>
      </c>
      <c r="B279" s="25">
        <v>18.865000000000002</v>
      </c>
      <c r="C279" s="24">
        <v>0.72399999999999998</v>
      </c>
      <c r="D279" s="24">
        <v>1.0680000000000001</v>
      </c>
      <c r="E279" s="24">
        <v>1.331</v>
      </c>
      <c r="F279" s="24">
        <v>1.639</v>
      </c>
      <c r="G279" s="24">
        <v>2.1789999999999998</v>
      </c>
      <c r="H279" s="24">
        <v>2.6589999999999998</v>
      </c>
    </row>
    <row r="280" spans="1:8" ht="15.75" thickBot="1" x14ac:dyDescent="0.3">
      <c r="A280" s="37" t="s">
        <v>349</v>
      </c>
      <c r="B280" s="25">
        <v>20.469000000000001</v>
      </c>
      <c r="C280" s="24">
        <v>0.77600000000000002</v>
      </c>
      <c r="D280" s="24">
        <v>1.135</v>
      </c>
      <c r="E280" s="24">
        <v>1.429</v>
      </c>
      <c r="F280" s="24">
        <v>1.7669999999999999</v>
      </c>
      <c r="G280" s="24">
        <v>2.3330000000000002</v>
      </c>
      <c r="H280" s="24">
        <v>2.8220000000000001</v>
      </c>
    </row>
    <row r="281" spans="1:8" ht="15.75" thickBot="1" x14ac:dyDescent="0.3">
      <c r="A281" s="37" t="s">
        <v>350</v>
      </c>
      <c r="B281" s="25">
        <v>22.209</v>
      </c>
      <c r="C281" s="24">
        <v>0.83099999999999996</v>
      </c>
      <c r="D281" s="24">
        <v>1.2050000000000001</v>
      </c>
      <c r="E281" s="24">
        <v>1.532</v>
      </c>
      <c r="F281" s="24">
        <v>1.903</v>
      </c>
      <c r="G281" s="24">
        <v>2.496</v>
      </c>
      <c r="H281" s="24">
        <v>2.9929999999999999</v>
      </c>
    </row>
    <row r="282" spans="1:8" ht="15.75" thickBot="1" x14ac:dyDescent="0.3">
      <c r="A282" s="37" t="s">
        <v>351</v>
      </c>
      <c r="B282" s="25">
        <v>24.097000000000001</v>
      </c>
      <c r="C282" s="24">
        <v>0.89</v>
      </c>
      <c r="D282" s="24">
        <v>1.278</v>
      </c>
      <c r="E282" s="24">
        <v>1.6419999999999999</v>
      </c>
      <c r="F282" s="24">
        <v>2.048</v>
      </c>
      <c r="G282" s="24">
        <v>2.621</v>
      </c>
      <c r="H282" s="24">
        <v>3.173</v>
      </c>
    </row>
    <row r="283" spans="1:8" ht="15.75" thickBot="1" x14ac:dyDescent="0.3">
      <c r="A283" s="37" t="s">
        <v>352</v>
      </c>
      <c r="B283" s="25">
        <v>26.146000000000001</v>
      </c>
      <c r="C283" s="24">
        <v>0.95299999999999996</v>
      </c>
      <c r="D283" s="24">
        <v>1.3560000000000001</v>
      </c>
      <c r="E283" s="24">
        <v>1.758</v>
      </c>
      <c r="F283" s="24">
        <v>2.202</v>
      </c>
      <c r="G283" s="24">
        <v>2.8170000000000002</v>
      </c>
      <c r="H283" s="24">
        <v>3.4260000000000002</v>
      </c>
    </row>
    <row r="284" spans="1:8" ht="15.75" thickBot="1" x14ac:dyDescent="0.3">
      <c r="A284" s="37" t="s">
        <v>353</v>
      </c>
      <c r="B284" s="25">
        <v>28.369</v>
      </c>
      <c r="C284" s="24">
        <v>1.02</v>
      </c>
      <c r="D284" s="24">
        <v>1.4379999999999999</v>
      </c>
      <c r="E284" s="24">
        <v>1.88</v>
      </c>
      <c r="F284" s="24">
        <v>2.3660000000000001</v>
      </c>
      <c r="G284" s="24">
        <v>3.0259999999999998</v>
      </c>
      <c r="H284" s="24">
        <v>3.6669999999999998</v>
      </c>
    </row>
    <row r="285" spans="1:8" ht="15.75" thickBot="1" x14ac:dyDescent="0.3">
      <c r="A285" s="37" t="s">
        <v>354</v>
      </c>
      <c r="B285" s="25">
        <v>30.781000000000002</v>
      </c>
      <c r="C285" s="24">
        <v>1.091</v>
      </c>
      <c r="D285" s="24">
        <v>1.524</v>
      </c>
      <c r="E285" s="24">
        <v>2.036</v>
      </c>
      <c r="F285" s="24">
        <v>2.54</v>
      </c>
      <c r="G285" s="24">
        <v>3.2480000000000002</v>
      </c>
      <c r="H285" s="24">
        <v>3.923</v>
      </c>
    </row>
    <row r="286" spans="1:8" ht="15.75" thickBot="1" x14ac:dyDescent="0.3">
      <c r="A286" s="37" t="s">
        <v>355</v>
      </c>
      <c r="B286" s="25">
        <v>33.397999999999996</v>
      </c>
      <c r="C286" s="24">
        <v>1.1659999999999999</v>
      </c>
      <c r="D286" s="24">
        <v>1.627</v>
      </c>
      <c r="E286" s="24">
        <v>2.1909999999999998</v>
      </c>
      <c r="F286" s="24">
        <v>2.7250000000000001</v>
      </c>
      <c r="G286" s="24">
        <v>3.4820000000000002</v>
      </c>
      <c r="H286" s="24">
        <v>4.1929999999999996</v>
      </c>
    </row>
    <row r="287" spans="1:8" ht="15.75" thickBot="1" x14ac:dyDescent="0.3">
      <c r="A287" s="37" t="s">
        <v>356</v>
      </c>
      <c r="B287" s="25">
        <v>36.236999999999995</v>
      </c>
      <c r="C287" s="24">
        <v>1.246</v>
      </c>
      <c r="D287" s="24">
        <v>1.7470000000000001</v>
      </c>
      <c r="E287" s="24">
        <v>2.3559999999999999</v>
      </c>
      <c r="F287" s="24">
        <v>2.9209999999999998</v>
      </c>
      <c r="G287" s="24">
        <v>3.73</v>
      </c>
      <c r="H287" s="24">
        <v>4.4779999999999998</v>
      </c>
    </row>
    <row r="288" spans="1:8" ht="15.75" thickBot="1" x14ac:dyDescent="0.3">
      <c r="A288" s="37" t="s">
        <v>357</v>
      </c>
      <c r="B288" s="25">
        <v>39.317999999999998</v>
      </c>
      <c r="C288" s="24">
        <v>1.331</v>
      </c>
      <c r="D288" s="24">
        <v>1.875</v>
      </c>
      <c r="E288" s="24">
        <v>2.5310000000000001</v>
      </c>
      <c r="F288" s="24">
        <v>3.1280000000000001</v>
      </c>
      <c r="G288" s="24">
        <v>3.9860000000000002</v>
      </c>
      <c r="H288" s="24">
        <v>4.7439999999999998</v>
      </c>
    </row>
    <row r="289" spans="1:8" ht="15.75" thickBot="1" x14ac:dyDescent="0.3">
      <c r="A289" s="37" t="s">
        <v>358</v>
      </c>
      <c r="B289" s="25">
        <v>42.660999999999994</v>
      </c>
      <c r="C289" s="24">
        <v>1.421</v>
      </c>
      <c r="D289" s="24">
        <v>2.012</v>
      </c>
      <c r="E289" s="24">
        <v>2.7170000000000001</v>
      </c>
      <c r="F289" s="24">
        <v>3.3479999999999999</v>
      </c>
      <c r="G289" s="24">
        <v>4.2569999999999997</v>
      </c>
      <c r="H289" s="24">
        <v>5.0880000000000001</v>
      </c>
    </row>
    <row r="290" spans="1:8" ht="15.75" thickBot="1" x14ac:dyDescent="0.3">
      <c r="A290" s="37" t="s">
        <v>359</v>
      </c>
      <c r="B290" s="25">
        <v>46.287999999999997</v>
      </c>
      <c r="C290" s="24">
        <v>1.516</v>
      </c>
      <c r="D290" s="24">
        <v>2.157</v>
      </c>
      <c r="E290" s="24">
        <v>2.9140000000000001</v>
      </c>
      <c r="F290" s="24">
        <v>3.58</v>
      </c>
      <c r="G290" s="24">
        <v>4.5430000000000001</v>
      </c>
      <c r="H290" s="24">
        <v>5.452</v>
      </c>
    </row>
    <row r="291" spans="1:8" ht="15.75" thickBot="1" x14ac:dyDescent="0.3">
      <c r="A291" s="37" t="s">
        <v>360</v>
      </c>
      <c r="B291" s="25">
        <v>50.222999999999999</v>
      </c>
      <c r="C291" s="24">
        <v>1.617</v>
      </c>
      <c r="D291" s="24">
        <v>2.3119999999999998</v>
      </c>
      <c r="E291" s="24">
        <v>3.1230000000000002</v>
      </c>
      <c r="F291" s="24">
        <v>3.8250000000000002</v>
      </c>
      <c r="G291" s="24">
        <v>4.8449999999999998</v>
      </c>
      <c r="H291" s="24">
        <v>5.8360000000000003</v>
      </c>
    </row>
    <row r="292" spans="1:8" ht="15.75" thickBot="1" x14ac:dyDescent="0.3">
      <c r="A292" s="37" t="s">
        <v>361</v>
      </c>
      <c r="B292" s="25">
        <v>54.491999999999997</v>
      </c>
      <c r="C292" s="24">
        <v>1.724</v>
      </c>
      <c r="D292" s="24">
        <v>2.4769999999999999</v>
      </c>
      <c r="E292" s="24">
        <v>3.327</v>
      </c>
      <c r="F292" s="24">
        <v>4.085</v>
      </c>
      <c r="G292" s="24">
        <v>5.1619999999999999</v>
      </c>
      <c r="H292" s="24">
        <v>6.2350000000000003</v>
      </c>
    </row>
    <row r="293" spans="1:8" ht="15.75" thickBot="1" x14ac:dyDescent="0.3">
      <c r="A293" s="37" t="s">
        <v>362</v>
      </c>
      <c r="B293" s="25">
        <v>59.123999999999995</v>
      </c>
      <c r="C293" s="24">
        <v>1.8360000000000001</v>
      </c>
      <c r="D293" s="24">
        <v>2.653</v>
      </c>
      <c r="E293" s="24">
        <v>3.5430000000000001</v>
      </c>
      <c r="F293" s="24">
        <v>4.3579999999999997</v>
      </c>
      <c r="G293" s="24">
        <v>5.5179999999999998</v>
      </c>
      <c r="H293" s="24">
        <v>6.6539999999999999</v>
      </c>
    </row>
    <row r="294" spans="1:8" ht="15.75" thickBot="1" x14ac:dyDescent="0.3">
      <c r="A294" s="37" t="s">
        <v>363</v>
      </c>
      <c r="B294" s="25">
        <v>64.150000000000006</v>
      </c>
      <c r="C294" s="24">
        <v>1.9550000000000001</v>
      </c>
      <c r="D294" s="24">
        <v>2.839</v>
      </c>
      <c r="E294" s="24">
        <v>3.7730000000000001</v>
      </c>
      <c r="F294" s="24">
        <v>4.766</v>
      </c>
      <c r="G294" s="24">
        <v>5.915</v>
      </c>
      <c r="H294" s="24">
        <v>7.0960000000000001</v>
      </c>
    </row>
    <row r="295" spans="1:8" ht="15.75" thickBot="1" x14ac:dyDescent="0.3">
      <c r="A295" s="37" t="s">
        <v>364</v>
      </c>
      <c r="B295" s="25">
        <v>69.603000000000009</v>
      </c>
      <c r="C295" s="24">
        <v>2.081</v>
      </c>
      <c r="D295" s="24">
        <v>3.0369999999999999</v>
      </c>
      <c r="E295" s="24">
        <v>4.0190000000000001</v>
      </c>
      <c r="F295" s="24">
        <v>5.109</v>
      </c>
      <c r="G295" s="24">
        <v>6.3360000000000003</v>
      </c>
      <c r="H295" s="24">
        <v>7.5609999999999999</v>
      </c>
    </row>
    <row r="296" spans="1:8" ht="15.75" thickBot="1" x14ac:dyDescent="0.3">
      <c r="A296" s="37" t="s">
        <v>365</v>
      </c>
      <c r="B296" s="25">
        <v>75.52000000000001</v>
      </c>
      <c r="C296" s="24">
        <v>2.2130000000000001</v>
      </c>
      <c r="D296" s="24">
        <v>3.246</v>
      </c>
      <c r="E296" s="24">
        <v>4.282</v>
      </c>
      <c r="F296" s="24">
        <v>5.4729999999999999</v>
      </c>
      <c r="G296" s="24">
        <v>6.7809999999999997</v>
      </c>
      <c r="H296" s="24">
        <v>8.0510000000000002</v>
      </c>
    </row>
    <row r="297" spans="1:8" ht="15.75" thickBot="1" x14ac:dyDescent="0.3">
      <c r="A297" s="37" t="s">
        <v>366</v>
      </c>
      <c r="B297" s="25">
        <v>81.94</v>
      </c>
      <c r="C297" s="24">
        <v>2.3530000000000002</v>
      </c>
      <c r="D297" s="24">
        <v>3.468</v>
      </c>
      <c r="E297" s="24">
        <v>4.5609999999999999</v>
      </c>
      <c r="F297" s="24">
        <v>5.8520000000000003</v>
      </c>
      <c r="G297" s="24">
        <v>7.2350000000000003</v>
      </c>
      <c r="H297" s="24">
        <v>8.5980000000000008</v>
      </c>
    </row>
    <row r="298" spans="1:8" ht="15.75" thickBot="1" x14ac:dyDescent="0.3">
      <c r="A298" s="37" t="s">
        <v>367</v>
      </c>
      <c r="B298" s="25">
        <v>88.905000000000001</v>
      </c>
      <c r="C298" s="24">
        <v>2.5</v>
      </c>
      <c r="D298" s="24">
        <v>3.7029999999999998</v>
      </c>
      <c r="E298" s="24">
        <v>4.8540000000000001</v>
      </c>
      <c r="F298" s="24">
        <v>6.2329999999999997</v>
      </c>
      <c r="G298" s="24">
        <v>7.7119999999999997</v>
      </c>
      <c r="H298" s="24">
        <v>9.2119999999999997</v>
      </c>
    </row>
    <row r="299" spans="1:8" ht="15.75" thickBot="1" x14ac:dyDescent="0.3">
      <c r="A299" s="37" t="s">
        <v>368</v>
      </c>
      <c r="B299" s="25">
        <v>96.462000000000003</v>
      </c>
      <c r="C299" s="24">
        <v>2.6509999999999998</v>
      </c>
      <c r="D299" s="24">
        <v>3.9510000000000001</v>
      </c>
      <c r="E299" s="24">
        <v>5.1630000000000003</v>
      </c>
      <c r="F299" s="24">
        <v>6.6390000000000002</v>
      </c>
      <c r="G299" s="24">
        <v>8.2149999999999999</v>
      </c>
      <c r="H299" s="24">
        <v>9.8620000000000001</v>
      </c>
    </row>
    <row r="300" spans="1:8" ht="15.75" thickBot="1" x14ac:dyDescent="0.3">
      <c r="A300" s="37" t="s">
        <v>369</v>
      </c>
      <c r="B300" s="26">
        <v>104.66200000000001</v>
      </c>
      <c r="C300" s="24">
        <v>2.8079999999999998</v>
      </c>
      <c r="D300" s="24">
        <v>4.2140000000000004</v>
      </c>
      <c r="E300" s="24">
        <v>5.4930000000000003</v>
      </c>
      <c r="F300" s="24">
        <v>7.0739999999999998</v>
      </c>
      <c r="G300" s="24">
        <v>8.7439999999999998</v>
      </c>
      <c r="H300" s="24">
        <v>10.55</v>
      </c>
    </row>
    <row r="301" spans="1:8" ht="15.75" thickBot="1" x14ac:dyDescent="0.3">
      <c r="A301" s="37" t="s">
        <v>370</v>
      </c>
      <c r="B301" s="27">
        <v>113.55900000000001</v>
      </c>
      <c r="C301" s="24">
        <v>2.9740000000000002</v>
      </c>
      <c r="D301" s="24">
        <v>4.4909999999999997</v>
      </c>
      <c r="E301" s="24">
        <v>5.851</v>
      </c>
      <c r="F301" s="24">
        <v>7.5339999999999998</v>
      </c>
      <c r="G301" s="24">
        <v>9.3829999999999991</v>
      </c>
      <c r="H301" s="24">
        <v>11.272</v>
      </c>
    </row>
    <row r="302" spans="1:8" ht="15.75" thickBot="1" x14ac:dyDescent="0.3">
      <c r="A302" s="37" t="s">
        <v>371</v>
      </c>
      <c r="B302" s="27">
        <v>123.212</v>
      </c>
      <c r="C302" s="24">
        <v>3.149</v>
      </c>
      <c r="D302" s="24">
        <v>4.7839999999999998</v>
      </c>
      <c r="E302" s="24">
        <v>6.2409999999999997</v>
      </c>
      <c r="F302" s="24">
        <v>8.0190000000000001</v>
      </c>
      <c r="G302" s="24">
        <v>9.9640000000000004</v>
      </c>
      <c r="H302" s="24">
        <v>12.007</v>
      </c>
    </row>
    <row r="303" spans="1:8" ht="15.75" thickBot="1" x14ac:dyDescent="0.3">
      <c r="A303" s="37" t="s">
        <v>372</v>
      </c>
      <c r="B303" s="27">
        <v>133.68600000000001</v>
      </c>
      <c r="C303" s="24">
        <v>3.3340000000000001</v>
      </c>
      <c r="D303" s="24">
        <v>5.093</v>
      </c>
      <c r="E303" s="24">
        <v>6.6580000000000004</v>
      </c>
      <c r="F303" s="24">
        <v>8.5299999999999994</v>
      </c>
      <c r="G303" s="24">
        <v>10.577</v>
      </c>
      <c r="H303" s="24">
        <v>12.781000000000001</v>
      </c>
    </row>
    <row r="304" spans="1:8" ht="15.75" thickBot="1" x14ac:dyDescent="0.3">
      <c r="A304" s="37" t="s">
        <v>373</v>
      </c>
      <c r="B304" s="27">
        <v>145.05000000000001</v>
      </c>
      <c r="C304" s="24">
        <v>3.53</v>
      </c>
      <c r="D304" s="24">
        <v>5.4180000000000001</v>
      </c>
      <c r="E304" s="24">
        <v>7.0970000000000004</v>
      </c>
      <c r="F304" s="24">
        <v>9.0749999999999993</v>
      </c>
      <c r="G304" s="24">
        <v>11.228</v>
      </c>
      <c r="H304" s="24">
        <v>13.595000000000001</v>
      </c>
    </row>
    <row r="305" spans="1:17" ht="15.75" thickBot="1" x14ac:dyDescent="0.3">
      <c r="A305" s="37" t="s">
        <v>374</v>
      </c>
      <c r="B305" s="27">
        <v>157.38</v>
      </c>
      <c r="C305" s="24">
        <v>3.738</v>
      </c>
      <c r="D305" s="24">
        <v>5.7610000000000001</v>
      </c>
      <c r="E305" s="24">
        <v>7.56</v>
      </c>
      <c r="F305" s="24">
        <v>9.6679999999999993</v>
      </c>
      <c r="G305" s="24">
        <v>11.92</v>
      </c>
      <c r="H305" s="24">
        <v>14.452</v>
      </c>
    </row>
    <row r="306" spans="1:17" ht="15.75" thickBot="1" x14ac:dyDescent="0.3">
      <c r="A306" s="37" t="s">
        <v>375</v>
      </c>
      <c r="B306" s="27">
        <v>170.75800000000001</v>
      </c>
      <c r="C306" s="24">
        <v>3.9590000000000001</v>
      </c>
      <c r="D306" s="24">
        <v>6.1230000000000002</v>
      </c>
      <c r="E306" s="24">
        <v>8.0459999999999994</v>
      </c>
      <c r="F306" s="24">
        <v>10.313000000000001</v>
      </c>
      <c r="G306" s="24">
        <v>12.657</v>
      </c>
      <c r="H306" s="24">
        <v>15.353999999999999</v>
      </c>
    </row>
    <row r="307" spans="1:17" ht="15.75" thickBot="1" x14ac:dyDescent="0.3">
      <c r="A307" s="37" t="s">
        <v>376</v>
      </c>
      <c r="B307" s="27">
        <v>185.273</v>
      </c>
      <c r="C307" s="24">
        <v>4.2690000000000001</v>
      </c>
      <c r="D307" s="24">
        <v>6.5039999999999996</v>
      </c>
      <c r="E307" s="24">
        <v>8.5459999999999994</v>
      </c>
      <c r="F307" s="24">
        <v>11.000999999999999</v>
      </c>
      <c r="G307" s="24">
        <v>13.438000000000001</v>
      </c>
      <c r="H307" s="24">
        <v>16.303999999999998</v>
      </c>
    </row>
    <row r="308" spans="1:17" ht="15.75" thickBot="1" x14ac:dyDescent="0.3">
      <c r="A308" s="37" t="s">
        <v>377</v>
      </c>
      <c r="B308" s="27">
        <v>201.02199999999999</v>
      </c>
      <c r="C308" s="24">
        <v>4.5529999999999999</v>
      </c>
      <c r="D308" s="24">
        <v>6.8970000000000002</v>
      </c>
      <c r="E308" s="24">
        <v>9.0570000000000004</v>
      </c>
      <c r="F308" s="24">
        <v>11.725</v>
      </c>
      <c r="G308" s="24">
        <v>14.342000000000001</v>
      </c>
      <c r="H308" s="24">
        <v>17.303000000000001</v>
      </c>
    </row>
    <row r="309" spans="1:17" ht="15.75" thickBot="1" x14ac:dyDescent="0.3">
      <c r="A309" s="37" t="s">
        <v>378</v>
      </c>
      <c r="B309" s="27">
        <v>218.10900000000001</v>
      </c>
      <c r="C309" s="24">
        <v>4.8499999999999996</v>
      </c>
      <c r="D309" s="24">
        <v>7.306</v>
      </c>
      <c r="E309" s="24">
        <v>9.5960000000000001</v>
      </c>
      <c r="F309" s="24">
        <v>12.488</v>
      </c>
      <c r="G309" s="24">
        <v>15.393000000000001</v>
      </c>
      <c r="H309" s="24">
        <v>18.353999999999999</v>
      </c>
    </row>
    <row r="310" spans="1:17" ht="15.75" thickBot="1" x14ac:dyDescent="0.3">
      <c r="A310" s="37" t="s">
        <v>379</v>
      </c>
      <c r="B310" s="27">
        <v>236.649</v>
      </c>
      <c r="C310" s="24">
        <v>5.1630000000000003</v>
      </c>
      <c r="D310" s="24">
        <v>7.74</v>
      </c>
      <c r="E310" s="24">
        <v>10.162000000000001</v>
      </c>
      <c r="F310" s="24">
        <v>13.265000000000001</v>
      </c>
      <c r="G310" s="24">
        <v>16.507000000000001</v>
      </c>
      <c r="H310" s="24">
        <v>19.492999999999999</v>
      </c>
      <c r="L310" s="35"/>
      <c r="M310" s="35"/>
      <c r="N310" s="35"/>
      <c r="O310" s="35"/>
      <c r="P310" s="35"/>
      <c r="Q310" s="35"/>
    </row>
    <row r="311" spans="1:17" x14ac:dyDescent="0.25">
      <c r="A311" s="37" t="s">
        <v>380</v>
      </c>
      <c r="B311" s="27">
        <v>256.76499999999999</v>
      </c>
      <c r="C311" s="24">
        <v>5.4930000000000003</v>
      </c>
      <c r="D311" s="24">
        <v>8.1989999999999998</v>
      </c>
      <c r="E311" s="24">
        <v>10.759</v>
      </c>
      <c r="F311" s="24">
        <v>14.068</v>
      </c>
      <c r="G311" s="24">
        <v>17.684999999999999</v>
      </c>
      <c r="H311" s="24">
        <v>20.811</v>
      </c>
    </row>
    <row r="313" spans="1:17" ht="15.75" thickBot="1" x14ac:dyDescent="0.3">
      <c r="A313" s="59" t="s">
        <v>381</v>
      </c>
      <c r="B313" s="59"/>
      <c r="C313" s="59"/>
      <c r="D313" s="59"/>
      <c r="E313" s="59"/>
      <c r="F313" s="59"/>
      <c r="G313" s="59"/>
      <c r="H313" s="59"/>
      <c r="J313" s="34" t="s">
        <v>62</v>
      </c>
      <c r="K313" s="34" t="s">
        <v>61</v>
      </c>
      <c r="L313" s="35" t="str">
        <f>$A313</f>
        <v>Northern 0.04</v>
      </c>
      <c r="M313" s="35" t="str">
        <f t="shared" ref="M313:Q313" si="3">$A313</f>
        <v>Northern 0.04</v>
      </c>
      <c r="N313" s="35" t="str">
        <f t="shared" si="3"/>
        <v>Northern 0.04</v>
      </c>
      <c r="O313" s="35" t="str">
        <f t="shared" si="3"/>
        <v>Northern 0.04</v>
      </c>
      <c r="P313" s="35" t="str">
        <f t="shared" si="3"/>
        <v>Northern 0.04</v>
      </c>
      <c r="Q313" s="35" t="str">
        <f t="shared" si="3"/>
        <v>Northern 0.04</v>
      </c>
    </row>
    <row r="314" spans="1:17" x14ac:dyDescent="0.25">
      <c r="A314" s="55">
        <v>0.04</v>
      </c>
      <c r="B314" s="56"/>
      <c r="C314" s="57" t="s">
        <v>57</v>
      </c>
      <c r="D314" s="57"/>
      <c r="E314" s="57"/>
      <c r="F314" s="57"/>
      <c r="G314" s="57"/>
      <c r="H314" s="58"/>
      <c r="J314" s="34">
        <f>MATCH(Calculator!$E$3,B316:B415,1)</f>
        <v>93</v>
      </c>
      <c r="K314" s="34">
        <f>INDEX(B316:B415,MATCH(Calculator!$E$3,B316:B415,1))</f>
        <v>145.05000000000001</v>
      </c>
      <c r="L314" s="34">
        <f>INDEX(C316:C$10000,$J314)</f>
        <v>4.2080000000000002</v>
      </c>
      <c r="M314" s="34">
        <f>INDEX(D316:D$10000,$J314)</f>
        <v>6.1879999999999997</v>
      </c>
      <c r="N314" s="34">
        <f>INDEX(E316:E$10000,$J314)</f>
        <v>8.15</v>
      </c>
      <c r="O314" s="34">
        <f>INDEX(F316:F$10000,$J314)</f>
        <v>10.442</v>
      </c>
      <c r="P314" s="34">
        <f>INDEX(G316:G$10000,$J314)</f>
        <v>12.917999999999999</v>
      </c>
      <c r="Q314" s="34">
        <f>INDEX(H316:H$10000,$J314)</f>
        <v>15.32</v>
      </c>
    </row>
    <row r="315" spans="1:17" ht="15.75" thickBot="1" x14ac:dyDescent="0.3">
      <c r="A315" s="26" t="s">
        <v>58</v>
      </c>
      <c r="B315" s="38" t="s">
        <v>56</v>
      </c>
      <c r="C315" s="28" t="s">
        <v>54</v>
      </c>
      <c r="D315" s="28" t="s">
        <v>55</v>
      </c>
      <c r="E315" s="29">
        <v>0.1</v>
      </c>
      <c r="F315" s="29">
        <v>0.05</v>
      </c>
      <c r="G315" s="29">
        <v>0.02</v>
      </c>
      <c r="H315" s="30">
        <v>0.01</v>
      </c>
      <c r="J315" s="34">
        <f>MATCH(Calculator!$E$3,B316:B415,1)+1</f>
        <v>94</v>
      </c>
      <c r="K315" s="34">
        <f>INDEX(B316:B415,MATCH(Calculator!$E$3,B316:B415,1)+1)</f>
        <v>157.38</v>
      </c>
      <c r="L315" s="34">
        <f>INDEX(C316:C$9999,$J315)</f>
        <v>4.4729999999999999</v>
      </c>
      <c r="M315" s="34">
        <f>INDEX(D316:D$9999,$J315)</f>
        <v>6.609</v>
      </c>
      <c r="N315" s="34">
        <f>INDEX(E316:E$9999,$J315)</f>
        <v>8.6769999999999996</v>
      </c>
      <c r="O315" s="34">
        <f>INDEX(F316:F$9999,$J315)</f>
        <v>11.135999999999999</v>
      </c>
      <c r="P315" s="34">
        <f>INDEX(G316:G$9999,$J315)</f>
        <v>13.776</v>
      </c>
      <c r="Q315" s="34">
        <f>INDEX(H316:H$9999,$J315)</f>
        <v>16.413</v>
      </c>
    </row>
    <row r="316" spans="1:17" ht="15.75" thickBot="1" x14ac:dyDescent="0.3">
      <c r="A316" s="37" t="s">
        <v>382</v>
      </c>
      <c r="B316" s="37">
        <v>2.5000000000000001E-2</v>
      </c>
      <c r="C316" s="24">
        <v>2E-3</v>
      </c>
      <c r="D316" s="24">
        <v>4.0000000000000001E-3</v>
      </c>
      <c r="E316" s="24">
        <v>5.0000000000000001E-3</v>
      </c>
      <c r="F316" s="24">
        <v>6.0000000000000001E-3</v>
      </c>
      <c r="G316" s="24">
        <v>8.0000000000000002E-3</v>
      </c>
      <c r="H316" s="24">
        <v>0.01</v>
      </c>
      <c r="L316" s="36">
        <f>_xlfn.FORECAST.LINEAR(Calculator!$E$3,L314:L315,K314:K315)</f>
        <v>4.3143868613138689</v>
      </c>
      <c r="M316" s="36">
        <f>_xlfn.FORECAST.LINEAR(Calculator!$E$3,M314:M315,K314:K315)</f>
        <v>6.3570145985401467</v>
      </c>
      <c r="N316" s="36">
        <f>_xlfn.FORECAST.LINEAR(Calculator!$E$3,N314:N315,K314:K315)</f>
        <v>8.3615693430656925</v>
      </c>
      <c r="O316" s="36">
        <f>_xlfn.FORECAST.LINEAR(Calculator!$E$3,O314:O315,K314:K315)</f>
        <v>10.720613138686131</v>
      </c>
      <c r="P316" s="36">
        <f>_xlfn.FORECAST.LINEAR(Calculator!$E$3,P314:P315,K314:K315)</f>
        <v>13.262452554744526</v>
      </c>
      <c r="Q316" s="36">
        <f>_xlfn.FORECAST.LINEAR(Calculator!$E$3,Q314:Q315,K314:K315)</f>
        <v>15.758795620437956</v>
      </c>
    </row>
    <row r="317" spans="1:17" ht="15.75" thickBot="1" x14ac:dyDescent="0.3">
      <c r="A317" s="37" t="s">
        <v>383</v>
      </c>
      <c r="B317" s="25">
        <v>0.04</v>
      </c>
      <c r="C317" s="24">
        <v>4.0000000000000001E-3</v>
      </c>
      <c r="D317" s="24">
        <v>6.0000000000000001E-3</v>
      </c>
      <c r="E317" s="24">
        <v>7.0000000000000001E-3</v>
      </c>
      <c r="F317" s="24">
        <v>8.9999999999999993E-3</v>
      </c>
      <c r="G317" s="24">
        <v>1.2999999999999999E-2</v>
      </c>
      <c r="H317" s="24">
        <v>1.4999999999999999E-2</v>
      </c>
    </row>
    <row r="318" spans="1:17" ht="15.75" thickBot="1" x14ac:dyDescent="0.3">
      <c r="A318" s="37" t="s">
        <v>384</v>
      </c>
      <c r="B318" s="25">
        <v>5.5E-2</v>
      </c>
      <c r="C318" s="24">
        <v>5.0000000000000001E-3</v>
      </c>
      <c r="D318" s="24">
        <v>8.0000000000000002E-3</v>
      </c>
      <c r="E318" s="24">
        <v>0.01</v>
      </c>
      <c r="F318" s="24">
        <v>1.2E-2</v>
      </c>
      <c r="G318" s="24">
        <v>1.7000000000000001E-2</v>
      </c>
      <c r="H318" s="24">
        <v>0.02</v>
      </c>
    </row>
    <row r="319" spans="1:17" ht="15.75" thickBot="1" x14ac:dyDescent="0.3">
      <c r="A319" s="37" t="s">
        <v>385</v>
      </c>
      <c r="B319" s="25">
        <v>7.0000000000000007E-2</v>
      </c>
      <c r="C319" s="24">
        <v>6.0000000000000001E-3</v>
      </c>
      <c r="D319" s="24">
        <v>0.01</v>
      </c>
      <c r="E319" s="24">
        <v>1.2E-2</v>
      </c>
      <c r="F319" s="24">
        <v>1.4999999999999999E-2</v>
      </c>
      <c r="G319" s="24">
        <v>0.02</v>
      </c>
      <c r="H319" s="24">
        <v>2.4E-2</v>
      </c>
      <c r="L319" s="35"/>
      <c r="M319" s="35"/>
      <c r="N319" s="35"/>
      <c r="O319" s="35"/>
      <c r="P319" s="35"/>
      <c r="Q319" s="35"/>
    </row>
    <row r="320" spans="1:17" ht="15.75" thickBot="1" x14ac:dyDescent="0.3">
      <c r="A320" s="37" t="s">
        <v>386</v>
      </c>
      <c r="B320" s="25">
        <v>8.5000000000000006E-2</v>
      </c>
      <c r="C320" s="24">
        <v>7.0000000000000001E-3</v>
      </c>
      <c r="D320" s="24">
        <v>1.2E-2</v>
      </c>
      <c r="E320" s="24">
        <v>1.4E-2</v>
      </c>
      <c r="F320" s="24">
        <v>1.7999999999999999E-2</v>
      </c>
      <c r="G320" s="24">
        <v>2.4E-2</v>
      </c>
      <c r="H320" s="24">
        <v>2.8000000000000001E-2</v>
      </c>
    </row>
    <row r="321" spans="1:8" ht="15.75" thickBot="1" x14ac:dyDescent="0.3">
      <c r="A321" s="37" t="s">
        <v>387</v>
      </c>
      <c r="B321" s="25">
        <v>0.1</v>
      </c>
      <c r="C321" s="24">
        <v>8.0000000000000002E-3</v>
      </c>
      <c r="D321" s="24">
        <v>1.4E-2</v>
      </c>
      <c r="E321" s="24">
        <v>1.6E-2</v>
      </c>
      <c r="F321" s="24">
        <v>2.1000000000000001E-2</v>
      </c>
      <c r="G321" s="24">
        <v>2.8000000000000001E-2</v>
      </c>
      <c r="H321" s="24">
        <v>3.3000000000000002E-2</v>
      </c>
    </row>
    <row r="322" spans="1:8" ht="15.75" thickBot="1" x14ac:dyDescent="0.3">
      <c r="A322" s="37" t="s">
        <v>388</v>
      </c>
      <c r="B322" s="25">
        <v>0.115</v>
      </c>
      <c r="C322" s="24">
        <v>0.01</v>
      </c>
      <c r="D322" s="24">
        <v>1.6E-2</v>
      </c>
      <c r="E322" s="24">
        <v>1.7999999999999999E-2</v>
      </c>
      <c r="F322" s="24">
        <v>2.4E-2</v>
      </c>
      <c r="G322" s="24">
        <v>3.2000000000000001E-2</v>
      </c>
      <c r="H322" s="24">
        <v>3.6999999999999998E-2</v>
      </c>
    </row>
    <row r="323" spans="1:8" ht="15.75" thickBot="1" x14ac:dyDescent="0.3">
      <c r="A323" s="37" t="s">
        <v>389</v>
      </c>
      <c r="B323" s="25">
        <v>0.13</v>
      </c>
      <c r="C323" s="24">
        <v>1.0999999999999999E-2</v>
      </c>
      <c r="D323" s="24">
        <v>1.7000000000000001E-2</v>
      </c>
      <c r="E323" s="24">
        <v>0.02</v>
      </c>
      <c r="F323" s="24">
        <v>2.7E-2</v>
      </c>
      <c r="G323" s="24">
        <v>3.5999999999999997E-2</v>
      </c>
      <c r="H323" s="24">
        <v>4.2000000000000003E-2</v>
      </c>
    </row>
    <row r="324" spans="1:8" ht="15.75" thickBot="1" x14ac:dyDescent="0.3">
      <c r="A324" s="37" t="s">
        <v>390</v>
      </c>
      <c r="B324" s="25">
        <v>0.14499999999999999</v>
      </c>
      <c r="C324" s="24">
        <v>1.2999999999999999E-2</v>
      </c>
      <c r="D324" s="24">
        <v>1.9E-2</v>
      </c>
      <c r="E324" s="24">
        <v>2.3E-2</v>
      </c>
      <c r="F324" s="24">
        <v>2.9000000000000001E-2</v>
      </c>
      <c r="G324" s="24">
        <v>3.9E-2</v>
      </c>
      <c r="H324" s="24">
        <v>4.5999999999999999E-2</v>
      </c>
    </row>
    <row r="325" spans="1:8" ht="15.75" thickBot="1" x14ac:dyDescent="0.3">
      <c r="A325" s="37" t="s">
        <v>391</v>
      </c>
      <c r="B325" s="25">
        <v>0.16</v>
      </c>
      <c r="C325" s="24">
        <v>1.4E-2</v>
      </c>
      <c r="D325" s="24">
        <v>2.1000000000000001E-2</v>
      </c>
      <c r="E325" s="24">
        <v>2.5000000000000001E-2</v>
      </c>
      <c r="F325" s="24">
        <v>3.2000000000000001E-2</v>
      </c>
      <c r="G325" s="24">
        <v>4.2999999999999997E-2</v>
      </c>
      <c r="H325" s="24">
        <v>5.0999999999999997E-2</v>
      </c>
    </row>
    <row r="326" spans="1:8" ht="15.75" thickBot="1" x14ac:dyDescent="0.3">
      <c r="A326" s="37" t="s">
        <v>392</v>
      </c>
      <c r="B326" s="25">
        <v>0.17499999999999999</v>
      </c>
      <c r="C326" s="24">
        <v>1.4999999999999999E-2</v>
      </c>
      <c r="D326" s="24">
        <v>2.1999999999999999E-2</v>
      </c>
      <c r="E326" s="24">
        <v>2.7E-2</v>
      </c>
      <c r="F326" s="24">
        <v>3.4000000000000002E-2</v>
      </c>
      <c r="G326" s="24">
        <v>4.7E-2</v>
      </c>
      <c r="H326" s="24">
        <v>5.5E-2</v>
      </c>
    </row>
    <row r="327" spans="1:8" ht="15.75" thickBot="1" x14ac:dyDescent="0.3">
      <c r="A327" s="37" t="s">
        <v>393</v>
      </c>
      <c r="B327" s="25">
        <v>0.19</v>
      </c>
      <c r="C327" s="24">
        <v>1.6E-2</v>
      </c>
      <c r="D327" s="24">
        <v>2.4E-2</v>
      </c>
      <c r="E327" s="24">
        <v>2.9000000000000001E-2</v>
      </c>
      <c r="F327" s="24">
        <v>3.6999999999999998E-2</v>
      </c>
      <c r="G327" s="24">
        <v>5.0999999999999997E-2</v>
      </c>
      <c r="H327" s="24">
        <v>0.06</v>
      </c>
    </row>
    <row r="328" spans="1:8" ht="15.75" thickBot="1" x14ac:dyDescent="0.3">
      <c r="A328" s="37" t="s">
        <v>394</v>
      </c>
      <c r="B328" s="25">
        <v>0.20699999999999999</v>
      </c>
      <c r="C328" s="24">
        <v>1.7999999999999999E-2</v>
      </c>
      <c r="D328" s="24">
        <v>2.5999999999999999E-2</v>
      </c>
      <c r="E328" s="24">
        <v>3.2000000000000001E-2</v>
      </c>
      <c r="F328" s="24">
        <v>3.9E-2</v>
      </c>
      <c r="G328" s="24">
        <v>5.5E-2</v>
      </c>
      <c r="H328" s="24">
        <v>6.4000000000000001E-2</v>
      </c>
    </row>
    <row r="329" spans="1:8" ht="15.75" thickBot="1" x14ac:dyDescent="0.3">
      <c r="A329" s="37" t="s">
        <v>395</v>
      </c>
      <c r="B329" s="25">
        <v>0.22500000000000001</v>
      </c>
      <c r="C329" s="24">
        <v>1.9E-2</v>
      </c>
      <c r="D329" s="24">
        <v>2.7E-2</v>
      </c>
      <c r="E329" s="24">
        <v>3.4000000000000002E-2</v>
      </c>
      <c r="F329" s="24">
        <v>4.2000000000000003E-2</v>
      </c>
      <c r="G329" s="24">
        <v>5.8999999999999997E-2</v>
      </c>
      <c r="H329" s="24">
        <v>7.0000000000000007E-2</v>
      </c>
    </row>
    <row r="330" spans="1:8" ht="15.75" thickBot="1" x14ac:dyDescent="0.3">
      <c r="A330" s="37" t="s">
        <v>396</v>
      </c>
      <c r="B330" s="25">
        <v>0.245</v>
      </c>
      <c r="C330" s="24">
        <v>2.1000000000000001E-2</v>
      </c>
      <c r="D330" s="24">
        <v>2.9000000000000001E-2</v>
      </c>
      <c r="E330" s="24">
        <v>3.6999999999999998E-2</v>
      </c>
      <c r="F330" s="24">
        <v>4.4999999999999998E-2</v>
      </c>
      <c r="G330" s="24">
        <v>6.3E-2</v>
      </c>
      <c r="H330" s="24">
        <v>7.4999999999999997E-2</v>
      </c>
    </row>
    <row r="331" spans="1:8" ht="15.75" thickBot="1" x14ac:dyDescent="0.3">
      <c r="A331" s="37" t="s">
        <v>397</v>
      </c>
      <c r="B331" s="25">
        <v>0.26600000000000001</v>
      </c>
      <c r="C331" s="24">
        <v>2.1999999999999999E-2</v>
      </c>
      <c r="D331" s="24">
        <v>3.1E-2</v>
      </c>
      <c r="E331" s="24">
        <v>0.04</v>
      </c>
      <c r="F331" s="24">
        <v>4.9000000000000002E-2</v>
      </c>
      <c r="G331" s="24">
        <v>6.8000000000000005E-2</v>
      </c>
      <c r="H331" s="24">
        <v>8.1000000000000003E-2</v>
      </c>
    </row>
    <row r="332" spans="1:8" ht="15.75" thickBot="1" x14ac:dyDescent="0.3">
      <c r="A332" s="37" t="s">
        <v>398</v>
      </c>
      <c r="B332" s="25">
        <v>0.28899999999999998</v>
      </c>
      <c r="C332" s="24">
        <v>2.4E-2</v>
      </c>
      <c r="D332" s="24">
        <v>3.4000000000000002E-2</v>
      </c>
      <c r="E332" s="24">
        <v>4.2999999999999997E-2</v>
      </c>
      <c r="F332" s="24">
        <v>5.2999999999999999E-2</v>
      </c>
      <c r="G332" s="24">
        <v>7.2999999999999995E-2</v>
      </c>
      <c r="H332" s="24">
        <v>8.7999999999999995E-2</v>
      </c>
    </row>
    <row r="333" spans="1:8" ht="15.75" thickBot="1" x14ac:dyDescent="0.3">
      <c r="A333" s="37" t="s">
        <v>399</v>
      </c>
      <c r="B333" s="25">
        <v>0.314</v>
      </c>
      <c r="C333" s="24">
        <v>2.5999999999999999E-2</v>
      </c>
      <c r="D333" s="24">
        <v>3.5999999999999997E-2</v>
      </c>
      <c r="E333" s="24">
        <v>4.4999999999999998E-2</v>
      </c>
      <c r="F333" s="24">
        <v>5.7000000000000002E-2</v>
      </c>
      <c r="G333" s="24">
        <v>7.8E-2</v>
      </c>
      <c r="H333" s="24">
        <v>9.4E-2</v>
      </c>
    </row>
    <row r="334" spans="1:8" ht="15.75" thickBot="1" x14ac:dyDescent="0.3">
      <c r="A334" s="37" t="s">
        <v>400</v>
      </c>
      <c r="B334" s="25">
        <v>0.34100000000000003</v>
      </c>
      <c r="C334" s="24">
        <v>2.8000000000000001E-2</v>
      </c>
      <c r="D334" s="24">
        <v>3.7999999999999999E-2</v>
      </c>
      <c r="E334" s="24">
        <v>4.8000000000000001E-2</v>
      </c>
      <c r="F334" s="24">
        <v>6.2E-2</v>
      </c>
      <c r="G334" s="24">
        <v>8.4000000000000005E-2</v>
      </c>
      <c r="H334" s="24">
        <v>0.10199999999999999</v>
      </c>
    </row>
    <row r="335" spans="1:8" ht="15.75" thickBot="1" x14ac:dyDescent="0.3">
      <c r="A335" s="37" t="s">
        <v>401</v>
      </c>
      <c r="B335" s="25">
        <v>0.37</v>
      </c>
      <c r="C335" s="24">
        <v>0.03</v>
      </c>
      <c r="D335" s="24">
        <v>4.1000000000000002E-2</v>
      </c>
      <c r="E335" s="24">
        <v>5.1999999999999998E-2</v>
      </c>
      <c r="F335" s="24">
        <v>6.7000000000000004E-2</v>
      </c>
      <c r="G335" s="24">
        <v>0.09</v>
      </c>
      <c r="H335" s="24">
        <v>0.109</v>
      </c>
    </row>
    <row r="336" spans="1:8" ht="15.75" thickBot="1" x14ac:dyDescent="0.3">
      <c r="A336" s="37" t="s">
        <v>402</v>
      </c>
      <c r="B336" s="25">
        <v>0.40200000000000002</v>
      </c>
      <c r="C336" s="24">
        <v>3.2000000000000001E-2</v>
      </c>
      <c r="D336" s="24">
        <v>4.2999999999999997E-2</v>
      </c>
      <c r="E336" s="24">
        <v>5.6000000000000001E-2</v>
      </c>
      <c r="F336" s="24">
        <v>7.1999999999999995E-2</v>
      </c>
      <c r="G336" s="24">
        <v>9.6000000000000002E-2</v>
      </c>
      <c r="H336" s="24">
        <v>0.11700000000000001</v>
      </c>
    </row>
    <row r="337" spans="1:8" ht="15.75" thickBot="1" x14ac:dyDescent="0.3">
      <c r="A337" s="37" t="s">
        <v>403</v>
      </c>
      <c r="B337" s="25">
        <v>0.437</v>
      </c>
      <c r="C337" s="24">
        <v>3.4000000000000002E-2</v>
      </c>
      <c r="D337" s="24">
        <v>4.5999999999999999E-2</v>
      </c>
      <c r="E337" s="24">
        <v>0.06</v>
      </c>
      <c r="F337" s="24">
        <v>7.8E-2</v>
      </c>
      <c r="G337" s="24">
        <v>0.10299999999999999</v>
      </c>
      <c r="H337" s="24">
        <v>0.126</v>
      </c>
    </row>
    <row r="338" spans="1:8" ht="15.75" thickBot="1" x14ac:dyDescent="0.3">
      <c r="A338" s="37" t="s">
        <v>404</v>
      </c>
      <c r="B338" s="25">
        <v>0.47499999999999998</v>
      </c>
      <c r="C338" s="24">
        <v>3.5999999999999997E-2</v>
      </c>
      <c r="D338" s="24">
        <v>4.9000000000000002E-2</v>
      </c>
      <c r="E338" s="24">
        <v>6.5000000000000002E-2</v>
      </c>
      <c r="F338" s="24">
        <v>8.4000000000000005E-2</v>
      </c>
      <c r="G338" s="24">
        <v>0.11</v>
      </c>
      <c r="H338" s="24">
        <v>0.13500000000000001</v>
      </c>
    </row>
    <row r="339" spans="1:8" ht="15.75" thickBot="1" x14ac:dyDescent="0.3">
      <c r="A339" s="37" t="s">
        <v>405</v>
      </c>
      <c r="B339" s="25">
        <v>0.51600000000000001</v>
      </c>
      <c r="C339" s="24">
        <v>3.7999999999999999E-2</v>
      </c>
      <c r="D339" s="24">
        <v>5.2999999999999999E-2</v>
      </c>
      <c r="E339" s="24">
        <v>7.0999999999999994E-2</v>
      </c>
      <c r="F339" s="24">
        <v>9.0999999999999998E-2</v>
      </c>
      <c r="G339" s="24">
        <v>0.11899999999999999</v>
      </c>
      <c r="H339" s="24">
        <v>0.14499999999999999</v>
      </c>
    </row>
    <row r="340" spans="1:8" ht="15.75" thickBot="1" x14ac:dyDescent="0.3">
      <c r="A340" s="37" t="s">
        <v>406</v>
      </c>
      <c r="B340" s="25">
        <v>0.56000000000000005</v>
      </c>
      <c r="C340" s="24">
        <v>4.1000000000000002E-2</v>
      </c>
      <c r="D340" s="24">
        <v>5.7000000000000002E-2</v>
      </c>
      <c r="E340" s="24">
        <v>7.5999999999999998E-2</v>
      </c>
      <c r="F340" s="24">
        <v>9.8000000000000004E-2</v>
      </c>
      <c r="G340" s="24">
        <v>0.128</v>
      </c>
      <c r="H340" s="24">
        <v>0.155</v>
      </c>
    </row>
    <row r="341" spans="1:8" ht="15.75" thickBot="1" x14ac:dyDescent="0.3">
      <c r="A341" s="37" t="s">
        <v>407</v>
      </c>
      <c r="B341" s="25">
        <v>0.60799999999999998</v>
      </c>
      <c r="C341" s="24">
        <v>4.3999999999999997E-2</v>
      </c>
      <c r="D341" s="24">
        <v>6.0999999999999999E-2</v>
      </c>
      <c r="E341" s="24">
        <v>8.2000000000000003E-2</v>
      </c>
      <c r="F341" s="24">
        <v>0.105</v>
      </c>
      <c r="G341" s="24">
        <v>0.13800000000000001</v>
      </c>
      <c r="H341" s="24">
        <v>0.16600000000000001</v>
      </c>
    </row>
    <row r="342" spans="1:8" ht="15.75" thickBot="1" x14ac:dyDescent="0.3">
      <c r="A342" s="37" t="s">
        <v>408</v>
      </c>
      <c r="B342" s="25">
        <v>0.66</v>
      </c>
      <c r="C342" s="24">
        <v>4.7E-2</v>
      </c>
      <c r="D342" s="24">
        <v>6.6000000000000003E-2</v>
      </c>
      <c r="E342" s="24">
        <v>8.8999999999999996E-2</v>
      </c>
      <c r="F342" s="24">
        <v>0.113</v>
      </c>
      <c r="G342" s="24">
        <v>0.14899999999999999</v>
      </c>
      <c r="H342" s="24">
        <v>0.17699999999999999</v>
      </c>
    </row>
    <row r="343" spans="1:8" ht="15.75" thickBot="1" x14ac:dyDescent="0.3">
      <c r="A343" s="37" t="s">
        <v>409</v>
      </c>
      <c r="B343" s="25">
        <v>0.71699999999999997</v>
      </c>
      <c r="C343" s="24">
        <v>0.05</v>
      </c>
      <c r="D343" s="24">
        <v>7.0999999999999994E-2</v>
      </c>
      <c r="E343" s="24">
        <v>9.5000000000000001E-2</v>
      </c>
      <c r="F343" s="24">
        <v>0.122</v>
      </c>
      <c r="G343" s="24">
        <v>0.161</v>
      </c>
      <c r="H343" s="24">
        <v>0.189</v>
      </c>
    </row>
    <row r="344" spans="1:8" ht="15.75" thickBot="1" x14ac:dyDescent="0.3">
      <c r="A344" s="37" t="s">
        <v>410</v>
      </c>
      <c r="B344" s="25">
        <v>0.77800000000000002</v>
      </c>
      <c r="C344" s="24">
        <v>5.3999999999999999E-2</v>
      </c>
      <c r="D344" s="24">
        <v>7.6999999999999999E-2</v>
      </c>
      <c r="E344" s="24">
        <v>0.10199999999999999</v>
      </c>
      <c r="F344" s="24">
        <v>0.13100000000000001</v>
      </c>
      <c r="G344" s="24">
        <v>0.17399999999999999</v>
      </c>
      <c r="H344" s="24">
        <v>0.20200000000000001</v>
      </c>
    </row>
    <row r="345" spans="1:8" ht="15.75" thickBot="1" x14ac:dyDescent="0.3">
      <c r="A345" s="37" t="s">
        <v>411</v>
      </c>
      <c r="B345" s="25">
        <v>0.84499999999999997</v>
      </c>
      <c r="C345" s="24">
        <v>5.8000000000000003E-2</v>
      </c>
      <c r="D345" s="24">
        <v>8.3000000000000004E-2</v>
      </c>
      <c r="E345" s="24">
        <v>0.11</v>
      </c>
      <c r="F345" s="24">
        <v>0.13600000000000001</v>
      </c>
      <c r="G345" s="24">
        <v>0.188</v>
      </c>
      <c r="H345" s="24">
        <v>0.22</v>
      </c>
    </row>
    <row r="346" spans="1:8" ht="15.75" thickBot="1" x14ac:dyDescent="0.3">
      <c r="A346" s="37" t="s">
        <v>412</v>
      </c>
      <c r="B346" s="25">
        <v>0.91700000000000004</v>
      </c>
      <c r="C346" s="24">
        <v>6.3E-2</v>
      </c>
      <c r="D346" s="24">
        <v>8.7999999999999995E-2</v>
      </c>
      <c r="E346" s="24">
        <v>0.11799999999999999</v>
      </c>
      <c r="F346" s="24">
        <v>0.14699999999999999</v>
      </c>
      <c r="G346" s="24">
        <v>0.20300000000000001</v>
      </c>
      <c r="H346" s="24">
        <v>0.23499999999999999</v>
      </c>
    </row>
    <row r="347" spans="1:8" ht="15.75" thickBot="1" x14ac:dyDescent="0.3">
      <c r="A347" s="37" t="s">
        <v>413</v>
      </c>
      <c r="B347" s="25">
        <v>0.995</v>
      </c>
      <c r="C347" s="24">
        <v>6.9000000000000006E-2</v>
      </c>
      <c r="D347" s="24">
        <v>9.4E-2</v>
      </c>
      <c r="E347" s="24">
        <v>0.127</v>
      </c>
      <c r="F347" s="24">
        <v>0.158</v>
      </c>
      <c r="G347" s="24">
        <v>0.218</v>
      </c>
      <c r="H347" s="24">
        <v>0.255</v>
      </c>
    </row>
    <row r="348" spans="1:8" ht="15.75" thickBot="1" x14ac:dyDescent="0.3">
      <c r="A348" s="37" t="s">
        <v>414</v>
      </c>
      <c r="B348" s="25">
        <v>1.0799999999999998</v>
      </c>
      <c r="C348" s="24">
        <v>7.3999999999999996E-2</v>
      </c>
      <c r="D348" s="24">
        <v>0.10100000000000001</v>
      </c>
      <c r="E348" s="24">
        <v>0.13600000000000001</v>
      </c>
      <c r="F348" s="24">
        <v>0.17</v>
      </c>
      <c r="G348" s="24">
        <v>0.23499999999999999</v>
      </c>
      <c r="H348" s="24">
        <v>0.27600000000000002</v>
      </c>
    </row>
    <row r="349" spans="1:8" ht="15.75" thickBot="1" x14ac:dyDescent="0.3">
      <c r="A349" s="37" t="s">
        <v>415</v>
      </c>
      <c r="B349" s="25">
        <v>1.1719999999999999</v>
      </c>
      <c r="C349" s="24">
        <v>8.1000000000000003E-2</v>
      </c>
      <c r="D349" s="24">
        <v>0.107</v>
      </c>
      <c r="E349" s="24">
        <v>0.14499999999999999</v>
      </c>
      <c r="F349" s="24">
        <v>0.182</v>
      </c>
      <c r="G349" s="24">
        <v>0.253</v>
      </c>
      <c r="H349" s="24">
        <v>0.29799999999999999</v>
      </c>
    </row>
    <row r="350" spans="1:8" ht="15.75" thickBot="1" x14ac:dyDescent="0.3">
      <c r="A350" s="37" t="s">
        <v>416</v>
      </c>
      <c r="B350" s="25">
        <v>1.2719999999999998</v>
      </c>
      <c r="C350" s="24">
        <v>8.6999999999999994E-2</v>
      </c>
      <c r="D350" s="24">
        <v>0.115</v>
      </c>
      <c r="E350" s="24">
        <v>0.156</v>
      </c>
      <c r="F350" s="24">
        <v>0.19600000000000001</v>
      </c>
      <c r="G350" s="24">
        <v>0.27100000000000002</v>
      </c>
      <c r="H350" s="24">
        <v>0.32100000000000001</v>
      </c>
    </row>
    <row r="351" spans="1:8" ht="15.75" thickBot="1" x14ac:dyDescent="0.3">
      <c r="A351" s="37" t="s">
        <v>417</v>
      </c>
      <c r="B351" s="25">
        <v>1.3809999999999998</v>
      </c>
      <c r="C351" s="24">
        <v>9.2999999999999999E-2</v>
      </c>
      <c r="D351" s="24">
        <v>0.123</v>
      </c>
      <c r="E351" s="24">
        <v>0.16700000000000001</v>
      </c>
      <c r="F351" s="24">
        <v>0.21099999999999999</v>
      </c>
      <c r="G351" s="24">
        <v>0.29199999999999998</v>
      </c>
      <c r="H351" s="24">
        <v>0.34599999999999997</v>
      </c>
    </row>
    <row r="352" spans="1:8" ht="15.75" thickBot="1" x14ac:dyDescent="0.3">
      <c r="A352" s="37" t="s">
        <v>418</v>
      </c>
      <c r="B352" s="25">
        <v>1.4989999999999999</v>
      </c>
      <c r="C352" s="24">
        <v>0.1</v>
      </c>
      <c r="D352" s="24">
        <v>0.13200000000000001</v>
      </c>
      <c r="E352" s="24">
        <v>0.17799999999999999</v>
      </c>
      <c r="F352" s="24">
        <v>0.22700000000000001</v>
      </c>
      <c r="G352" s="24">
        <v>0.313</v>
      </c>
      <c r="H352" s="24">
        <v>0.373</v>
      </c>
    </row>
    <row r="353" spans="1:8" ht="15.75" thickBot="1" x14ac:dyDescent="0.3">
      <c r="A353" s="37" t="s">
        <v>419</v>
      </c>
      <c r="B353" s="25">
        <v>1.6269999999999998</v>
      </c>
      <c r="C353" s="24">
        <v>0.107</v>
      </c>
      <c r="D353" s="24">
        <v>0.14099999999999999</v>
      </c>
      <c r="E353" s="24">
        <v>0.191</v>
      </c>
      <c r="F353" s="24">
        <v>0.24399999999999999</v>
      </c>
      <c r="G353" s="24">
        <v>0.33500000000000002</v>
      </c>
      <c r="H353" s="24">
        <v>0.40100000000000002</v>
      </c>
    </row>
    <row r="354" spans="1:8" ht="15.75" thickBot="1" x14ac:dyDescent="0.3">
      <c r="A354" s="37" t="s">
        <v>420</v>
      </c>
      <c r="B354" s="25">
        <v>1.7659999999999998</v>
      </c>
      <c r="C354" s="24">
        <v>0.114</v>
      </c>
      <c r="D354" s="24">
        <v>0.15</v>
      </c>
      <c r="E354" s="24">
        <v>0.20399999999999999</v>
      </c>
      <c r="F354" s="24">
        <v>0.26200000000000001</v>
      </c>
      <c r="G354" s="24">
        <v>0.35899999999999999</v>
      </c>
      <c r="H354" s="24">
        <v>0.43099999999999999</v>
      </c>
    </row>
    <row r="355" spans="1:8" ht="15.75" thickBot="1" x14ac:dyDescent="0.3">
      <c r="A355" s="37" t="s">
        <v>421</v>
      </c>
      <c r="B355" s="25">
        <v>1.9169999999999998</v>
      </c>
      <c r="C355" s="24">
        <v>0.122</v>
      </c>
      <c r="D355" s="24">
        <v>0.161</v>
      </c>
      <c r="E355" s="24">
        <v>0.218</v>
      </c>
      <c r="F355" s="24">
        <v>0.28100000000000003</v>
      </c>
      <c r="G355" s="24">
        <v>0.38500000000000001</v>
      </c>
      <c r="H355" s="24">
        <v>0.46300000000000002</v>
      </c>
    </row>
    <row r="356" spans="1:8" ht="15.75" thickBot="1" x14ac:dyDescent="0.3">
      <c r="A356" s="37" t="s">
        <v>422</v>
      </c>
      <c r="B356" s="25">
        <v>2.08</v>
      </c>
      <c r="C356" s="24">
        <v>0.13</v>
      </c>
      <c r="D356" s="24">
        <v>0.17399999999999999</v>
      </c>
      <c r="E356" s="24">
        <v>0.23300000000000001</v>
      </c>
      <c r="F356" s="24">
        <v>0.30099999999999999</v>
      </c>
      <c r="G356" s="24">
        <v>0.41099999999999998</v>
      </c>
      <c r="H356" s="24">
        <v>0.497</v>
      </c>
    </row>
    <row r="357" spans="1:8" ht="15.75" thickBot="1" x14ac:dyDescent="0.3">
      <c r="A357" s="37" t="s">
        <v>423</v>
      </c>
      <c r="B357" s="25">
        <v>2.2569999999999997</v>
      </c>
      <c r="C357" s="24">
        <v>0.13900000000000001</v>
      </c>
      <c r="D357" s="24">
        <v>0.186</v>
      </c>
      <c r="E357" s="24">
        <v>0.25</v>
      </c>
      <c r="F357" s="24">
        <v>0.32200000000000001</v>
      </c>
      <c r="G357" s="24">
        <v>0.44</v>
      </c>
      <c r="H357" s="24">
        <v>0.53300000000000003</v>
      </c>
    </row>
    <row r="358" spans="1:8" ht="15.75" thickBot="1" x14ac:dyDescent="0.3">
      <c r="A358" s="37" t="s">
        <v>424</v>
      </c>
      <c r="B358" s="25">
        <v>2.4489999999999998</v>
      </c>
      <c r="C358" s="24">
        <v>0.14899999999999999</v>
      </c>
      <c r="D358" s="24">
        <v>0.19900000000000001</v>
      </c>
      <c r="E358" s="24">
        <v>0.26700000000000002</v>
      </c>
      <c r="F358" s="24">
        <v>0.34499999999999997</v>
      </c>
      <c r="G358" s="24">
        <v>0.46899999999999997</v>
      </c>
      <c r="H358" s="24">
        <v>0.57099999999999995</v>
      </c>
    </row>
    <row r="359" spans="1:8" ht="15.75" thickBot="1" x14ac:dyDescent="0.3">
      <c r="A359" s="37" t="s">
        <v>425</v>
      </c>
      <c r="B359" s="25">
        <v>2.6579999999999999</v>
      </c>
      <c r="C359" s="24">
        <v>0.159</v>
      </c>
      <c r="D359" s="24">
        <v>0.21299999999999999</v>
      </c>
      <c r="E359" s="24">
        <v>0.28599999999999998</v>
      </c>
      <c r="F359" s="24">
        <v>0.36899999999999999</v>
      </c>
      <c r="G359" s="24">
        <v>0.501</v>
      </c>
      <c r="H359" s="24">
        <v>0.61199999999999999</v>
      </c>
    </row>
    <row r="360" spans="1:8" ht="15.75" thickBot="1" x14ac:dyDescent="0.3">
      <c r="A360" s="37" t="s">
        <v>426</v>
      </c>
      <c r="B360" s="25">
        <v>2.8839999999999999</v>
      </c>
      <c r="C360" s="24">
        <v>0.17</v>
      </c>
      <c r="D360" s="24">
        <v>0.22800000000000001</v>
      </c>
      <c r="E360" s="24">
        <v>0.30599999999999999</v>
      </c>
      <c r="F360" s="24">
        <v>0.39500000000000002</v>
      </c>
      <c r="G360" s="24">
        <v>0.53400000000000003</v>
      </c>
      <c r="H360" s="24">
        <v>0.65400000000000003</v>
      </c>
    </row>
    <row r="361" spans="1:8" ht="15.75" thickBot="1" x14ac:dyDescent="0.3">
      <c r="A361" s="37" t="s">
        <v>427</v>
      </c>
      <c r="B361" s="25">
        <v>3.13</v>
      </c>
      <c r="C361" s="24">
        <v>0.182</v>
      </c>
      <c r="D361" s="24">
        <v>0.24399999999999999</v>
      </c>
      <c r="E361" s="24">
        <v>0.32600000000000001</v>
      </c>
      <c r="F361" s="24">
        <v>0.42199999999999999</v>
      </c>
      <c r="G361" s="24">
        <v>0.56899999999999995</v>
      </c>
      <c r="H361" s="24">
        <v>0.69899999999999995</v>
      </c>
    </row>
    <row r="362" spans="1:8" ht="15.75" thickBot="1" x14ac:dyDescent="0.3">
      <c r="A362" s="37" t="s">
        <v>428</v>
      </c>
      <c r="B362" s="25">
        <v>3.3969999999999998</v>
      </c>
      <c r="C362" s="24">
        <v>0.19400000000000001</v>
      </c>
      <c r="D362" s="24">
        <v>0.26100000000000001</v>
      </c>
      <c r="E362" s="24">
        <v>0.34699999999999998</v>
      </c>
      <c r="F362" s="24">
        <v>0.45200000000000001</v>
      </c>
      <c r="G362" s="24">
        <v>0.60499999999999998</v>
      </c>
      <c r="H362" s="24">
        <v>0.747</v>
      </c>
    </row>
    <row r="363" spans="1:8" ht="15.75" thickBot="1" x14ac:dyDescent="0.3">
      <c r="A363" s="37" t="s">
        <v>429</v>
      </c>
      <c r="B363" s="25">
        <v>3.6859999999999999</v>
      </c>
      <c r="C363" s="24">
        <v>0.20799999999999999</v>
      </c>
      <c r="D363" s="24">
        <v>0.28000000000000003</v>
      </c>
      <c r="E363" s="24">
        <v>0.373</v>
      </c>
      <c r="F363" s="24">
        <v>0.48399999999999999</v>
      </c>
      <c r="G363" s="24">
        <v>0.65200000000000002</v>
      </c>
      <c r="H363" s="24">
        <v>0.79700000000000004</v>
      </c>
    </row>
    <row r="364" spans="1:8" ht="15.75" thickBot="1" x14ac:dyDescent="0.3">
      <c r="A364" s="37" t="s">
        <v>430</v>
      </c>
      <c r="B364" s="25">
        <v>4</v>
      </c>
      <c r="C364" s="24">
        <v>0.222</v>
      </c>
      <c r="D364" s="24">
        <v>0.3</v>
      </c>
      <c r="E364" s="24">
        <v>0.40200000000000002</v>
      </c>
      <c r="F364" s="24">
        <v>0.51800000000000002</v>
      </c>
      <c r="G364" s="24">
        <v>0.69899999999999995</v>
      </c>
      <c r="H364" s="24">
        <v>0.85</v>
      </c>
    </row>
    <row r="365" spans="1:8" ht="15.75" thickBot="1" x14ac:dyDescent="0.3">
      <c r="A365" s="37" t="s">
        <v>431</v>
      </c>
      <c r="B365" s="25">
        <v>4.34</v>
      </c>
      <c r="C365" s="24">
        <v>0.23799999999999999</v>
      </c>
      <c r="D365" s="24">
        <v>0.32100000000000001</v>
      </c>
      <c r="E365" s="24">
        <v>0.434</v>
      </c>
      <c r="F365" s="24">
        <v>0.55400000000000005</v>
      </c>
      <c r="G365" s="24">
        <v>0.751</v>
      </c>
      <c r="H365" s="24">
        <v>0.90600000000000003</v>
      </c>
    </row>
    <row r="366" spans="1:8" ht="15.75" thickBot="1" x14ac:dyDescent="0.3">
      <c r="A366" s="37" t="s">
        <v>432</v>
      </c>
      <c r="B366" s="25">
        <v>4.7090000000000005</v>
      </c>
      <c r="C366" s="24">
        <v>0.254</v>
      </c>
      <c r="D366" s="24">
        <v>0.34399999999999997</v>
      </c>
      <c r="E366" s="24">
        <v>0.46600000000000003</v>
      </c>
      <c r="F366" s="24">
        <v>0.59299999999999997</v>
      </c>
      <c r="G366" s="24">
        <v>0.80600000000000005</v>
      </c>
      <c r="H366" s="24">
        <v>0.96499999999999997</v>
      </c>
    </row>
    <row r="367" spans="1:8" ht="15.75" thickBot="1" x14ac:dyDescent="0.3">
      <c r="A367" s="37" t="s">
        <v>433</v>
      </c>
      <c r="B367" s="25">
        <v>5.1100000000000003</v>
      </c>
      <c r="C367" s="24">
        <v>0.27200000000000002</v>
      </c>
      <c r="D367" s="24">
        <v>0.36799999999999999</v>
      </c>
      <c r="E367" s="24">
        <v>0.495</v>
      </c>
      <c r="F367" s="24">
        <v>0.63500000000000001</v>
      </c>
      <c r="G367" s="24">
        <v>0.86599999999999999</v>
      </c>
      <c r="H367" s="24">
        <v>1.0269999999999999</v>
      </c>
    </row>
    <row r="368" spans="1:8" ht="15.75" thickBot="1" x14ac:dyDescent="0.3">
      <c r="A368" s="37" t="s">
        <v>434</v>
      </c>
      <c r="B368" s="25">
        <v>5.5449999999999999</v>
      </c>
      <c r="C368" s="24">
        <v>0.28999999999999998</v>
      </c>
      <c r="D368" s="24">
        <v>0.39500000000000002</v>
      </c>
      <c r="E368" s="24">
        <v>0.52500000000000002</v>
      </c>
      <c r="F368" s="24">
        <v>0.68400000000000005</v>
      </c>
      <c r="G368" s="24">
        <v>0.93100000000000005</v>
      </c>
      <c r="H368" s="24">
        <v>1.097</v>
      </c>
    </row>
    <row r="369" spans="1:8" ht="15.75" thickBot="1" x14ac:dyDescent="0.3">
      <c r="A369" s="37" t="s">
        <v>435</v>
      </c>
      <c r="B369" s="25">
        <v>6.0170000000000003</v>
      </c>
      <c r="C369" s="24">
        <v>0.309</v>
      </c>
      <c r="D369" s="24">
        <v>0.42299999999999999</v>
      </c>
      <c r="E369" s="24">
        <v>0.55700000000000005</v>
      </c>
      <c r="F369" s="24">
        <v>0.72799999999999998</v>
      </c>
      <c r="G369" s="24">
        <v>1</v>
      </c>
      <c r="H369" s="24">
        <v>1.179</v>
      </c>
    </row>
    <row r="370" spans="1:8" ht="15.75" thickBot="1" x14ac:dyDescent="0.3">
      <c r="A370" s="37" t="s">
        <v>436</v>
      </c>
      <c r="B370" s="25">
        <v>6.5289999999999999</v>
      </c>
      <c r="C370" s="24">
        <v>0.33</v>
      </c>
      <c r="D370" s="24">
        <v>0.45300000000000001</v>
      </c>
      <c r="E370" s="24">
        <v>0.59</v>
      </c>
      <c r="F370" s="24">
        <v>0.77700000000000002</v>
      </c>
      <c r="G370" s="24">
        <v>1.073</v>
      </c>
      <c r="H370" s="24">
        <v>1.266</v>
      </c>
    </row>
    <row r="371" spans="1:8" ht="15.75" thickBot="1" x14ac:dyDescent="0.3">
      <c r="A371" s="37" t="s">
        <v>437</v>
      </c>
      <c r="B371" s="25">
        <v>7.0840000000000005</v>
      </c>
      <c r="C371" s="24">
        <v>0.35199999999999998</v>
      </c>
      <c r="D371" s="24">
        <v>0.48599999999999999</v>
      </c>
      <c r="E371" s="24">
        <v>0.626</v>
      </c>
      <c r="F371" s="24">
        <v>0.83699999999999997</v>
      </c>
      <c r="G371" s="24">
        <v>1.151</v>
      </c>
      <c r="H371" s="24">
        <v>1.36</v>
      </c>
    </row>
    <row r="372" spans="1:8" ht="15.75" thickBot="1" x14ac:dyDescent="0.3">
      <c r="A372" s="37" t="s">
        <v>438</v>
      </c>
      <c r="B372" s="25">
        <v>7.6870000000000003</v>
      </c>
      <c r="C372" s="24">
        <v>0.375</v>
      </c>
      <c r="D372" s="24">
        <v>0.52200000000000002</v>
      </c>
      <c r="E372" s="24">
        <v>0.66700000000000004</v>
      </c>
      <c r="F372" s="24">
        <v>0.90200000000000002</v>
      </c>
      <c r="G372" s="24">
        <v>1.234</v>
      </c>
      <c r="H372" s="24">
        <v>1.4610000000000001</v>
      </c>
    </row>
    <row r="373" spans="1:8" ht="15.75" thickBot="1" x14ac:dyDescent="0.3">
      <c r="A373" s="37" t="s">
        <v>439</v>
      </c>
      <c r="B373" s="25">
        <v>8.3409999999999993</v>
      </c>
      <c r="C373" s="24">
        <v>0.4</v>
      </c>
      <c r="D373" s="24">
        <v>0.56499999999999995</v>
      </c>
      <c r="E373" s="24">
        <v>0.71499999999999997</v>
      </c>
      <c r="F373" s="24">
        <v>0.97099999999999997</v>
      </c>
      <c r="G373" s="24">
        <v>1.3220000000000001</v>
      </c>
      <c r="H373" s="24">
        <v>1.57</v>
      </c>
    </row>
    <row r="374" spans="1:8" ht="15.75" thickBot="1" x14ac:dyDescent="0.3">
      <c r="A374" s="37" t="s">
        <v>440</v>
      </c>
      <c r="B374" s="25">
        <v>9.0499999999999989</v>
      </c>
      <c r="C374" s="24">
        <v>0.42699999999999999</v>
      </c>
      <c r="D374" s="24">
        <v>0.61199999999999999</v>
      </c>
      <c r="E374" s="24">
        <v>0.76700000000000002</v>
      </c>
      <c r="F374" s="24">
        <v>1.034</v>
      </c>
      <c r="G374" s="24">
        <v>1.4139999999999999</v>
      </c>
      <c r="H374" s="24">
        <v>1.6859999999999999</v>
      </c>
    </row>
    <row r="375" spans="1:8" ht="15.75" thickBot="1" x14ac:dyDescent="0.3">
      <c r="A375" s="37" t="s">
        <v>441</v>
      </c>
      <c r="B375" s="25">
        <v>9.82</v>
      </c>
      <c r="C375" s="24">
        <v>0.45700000000000002</v>
      </c>
      <c r="D375" s="24">
        <v>0.66300000000000003</v>
      </c>
      <c r="E375" s="24">
        <v>0.82199999999999995</v>
      </c>
      <c r="F375" s="24">
        <v>1.097</v>
      </c>
      <c r="G375" s="24">
        <v>1.512</v>
      </c>
      <c r="H375" s="24">
        <v>1.8089999999999999</v>
      </c>
    </row>
    <row r="376" spans="1:8" ht="15.75" thickBot="1" x14ac:dyDescent="0.3">
      <c r="A376" s="37" t="s">
        <v>442</v>
      </c>
      <c r="B376" s="25">
        <v>10.654999999999999</v>
      </c>
      <c r="C376" s="24">
        <v>0.49399999999999999</v>
      </c>
      <c r="D376" s="24">
        <v>0.71799999999999997</v>
      </c>
      <c r="E376" s="24">
        <v>0.88</v>
      </c>
      <c r="F376" s="24">
        <v>1.1639999999999999</v>
      </c>
      <c r="G376" s="24">
        <v>1.6160000000000001</v>
      </c>
      <c r="H376" s="24">
        <v>1.9390000000000001</v>
      </c>
    </row>
    <row r="377" spans="1:8" ht="15.75" thickBot="1" x14ac:dyDescent="0.3">
      <c r="A377" s="37" t="s">
        <v>443</v>
      </c>
      <c r="B377" s="25">
        <v>11.561</v>
      </c>
      <c r="C377" s="24">
        <v>0.53400000000000003</v>
      </c>
      <c r="D377" s="24">
        <v>0.77700000000000002</v>
      </c>
      <c r="E377" s="24">
        <v>0.94199999999999995</v>
      </c>
      <c r="F377" s="24">
        <v>1.2190000000000001</v>
      </c>
      <c r="G377" s="24">
        <v>1.7250000000000001</v>
      </c>
      <c r="H377" s="24">
        <v>2.077</v>
      </c>
    </row>
    <row r="378" spans="1:8" ht="15.75" thickBot="1" x14ac:dyDescent="0.3">
      <c r="A378" s="37" t="s">
        <v>444</v>
      </c>
      <c r="B378" s="25">
        <v>12.543999999999999</v>
      </c>
      <c r="C378" s="24">
        <v>0.57699999999999996</v>
      </c>
      <c r="D378" s="24">
        <v>0.83299999999999996</v>
      </c>
      <c r="E378" s="24">
        <v>1.0069999999999999</v>
      </c>
      <c r="F378" s="24">
        <v>1.2969999999999999</v>
      </c>
      <c r="G378" s="24">
        <v>1.841</v>
      </c>
      <c r="H378" s="24">
        <v>2.2229999999999999</v>
      </c>
    </row>
    <row r="379" spans="1:8" ht="15.75" thickBot="1" x14ac:dyDescent="0.3">
      <c r="A379" s="37" t="s">
        <v>445</v>
      </c>
      <c r="B379" s="25">
        <v>13.610999999999999</v>
      </c>
      <c r="C379" s="24">
        <v>0.622</v>
      </c>
      <c r="D379" s="24">
        <v>0.88800000000000001</v>
      </c>
      <c r="E379" s="24">
        <v>1.0760000000000001</v>
      </c>
      <c r="F379" s="24">
        <v>1.385</v>
      </c>
      <c r="G379" s="24">
        <v>1.962</v>
      </c>
      <c r="H379" s="24">
        <v>2.3780000000000001</v>
      </c>
    </row>
    <row r="380" spans="1:8" ht="15.75" thickBot="1" x14ac:dyDescent="0.3">
      <c r="A380" s="37" t="s">
        <v>446</v>
      </c>
      <c r="B380" s="25">
        <v>14.767999999999999</v>
      </c>
      <c r="C380" s="24">
        <v>0.67200000000000004</v>
      </c>
      <c r="D380" s="24">
        <v>0.94699999999999995</v>
      </c>
      <c r="E380" s="24">
        <v>1.149</v>
      </c>
      <c r="F380" s="24">
        <v>1.468</v>
      </c>
      <c r="G380" s="24">
        <v>2.09</v>
      </c>
      <c r="H380" s="24">
        <v>2.5409999999999999</v>
      </c>
    </row>
    <row r="381" spans="1:8" ht="15.75" thickBot="1" x14ac:dyDescent="0.3">
      <c r="A381" s="37" t="s">
        <v>447</v>
      </c>
      <c r="B381" s="25">
        <v>16.024000000000001</v>
      </c>
      <c r="C381" s="24">
        <v>0.72399999999999998</v>
      </c>
      <c r="D381" s="24">
        <v>1.0089999999999999</v>
      </c>
      <c r="E381" s="24">
        <v>1.226</v>
      </c>
      <c r="F381" s="24">
        <v>1.5740000000000001</v>
      </c>
      <c r="G381" s="24">
        <v>2.2250000000000001</v>
      </c>
      <c r="H381" s="24">
        <v>2.714</v>
      </c>
    </row>
    <row r="382" spans="1:8" ht="15.75" thickBot="1" x14ac:dyDescent="0.3">
      <c r="A382" s="37" t="s">
        <v>448</v>
      </c>
      <c r="B382" s="25">
        <v>17.387</v>
      </c>
      <c r="C382" s="24">
        <v>0.77100000000000002</v>
      </c>
      <c r="D382" s="24">
        <v>1.0760000000000001</v>
      </c>
      <c r="E382" s="24">
        <v>1.3080000000000001</v>
      </c>
      <c r="F382" s="24">
        <v>1.6870000000000001</v>
      </c>
      <c r="G382" s="24">
        <v>2.3679999999999999</v>
      </c>
      <c r="H382" s="24">
        <v>2.8959999999999999</v>
      </c>
    </row>
    <row r="383" spans="1:8" ht="15.75" thickBot="1" x14ac:dyDescent="0.3">
      <c r="A383" s="37" t="s">
        <v>449</v>
      </c>
      <c r="B383" s="25">
        <v>18.865000000000002</v>
      </c>
      <c r="C383" s="24">
        <v>0.82</v>
      </c>
      <c r="D383" s="24">
        <v>1.147</v>
      </c>
      <c r="E383" s="24">
        <v>1.4119999999999999</v>
      </c>
      <c r="F383" s="24">
        <v>1.806</v>
      </c>
      <c r="G383" s="24">
        <v>2.5179999999999998</v>
      </c>
      <c r="H383" s="24">
        <v>3.089</v>
      </c>
    </row>
    <row r="384" spans="1:8" ht="15.75" thickBot="1" x14ac:dyDescent="0.3">
      <c r="A384" s="37" t="s">
        <v>450</v>
      </c>
      <c r="B384" s="25">
        <v>20.469000000000001</v>
      </c>
      <c r="C384" s="24">
        <v>0.871</v>
      </c>
      <c r="D384" s="24">
        <v>1.222</v>
      </c>
      <c r="E384" s="24">
        <v>1.5209999999999999</v>
      </c>
      <c r="F384" s="24">
        <v>1.9330000000000001</v>
      </c>
      <c r="G384" s="24">
        <v>2.6760000000000002</v>
      </c>
      <c r="H384" s="24">
        <v>3.2919999999999998</v>
      </c>
    </row>
    <row r="385" spans="1:8" ht="15.75" thickBot="1" x14ac:dyDescent="0.3">
      <c r="A385" s="37" t="s">
        <v>451</v>
      </c>
      <c r="B385" s="25">
        <v>22.209</v>
      </c>
      <c r="C385" s="24">
        <v>0.92400000000000004</v>
      </c>
      <c r="D385" s="24">
        <v>1.3089999999999999</v>
      </c>
      <c r="E385" s="24">
        <v>1.639</v>
      </c>
      <c r="F385" s="24">
        <v>2.0680000000000001</v>
      </c>
      <c r="G385" s="24">
        <v>2.8420000000000001</v>
      </c>
      <c r="H385" s="24">
        <v>3.5059999999999998</v>
      </c>
    </row>
    <row r="386" spans="1:8" ht="15.75" thickBot="1" x14ac:dyDescent="0.3">
      <c r="A386" s="37" t="s">
        <v>452</v>
      </c>
      <c r="B386" s="25">
        <v>24.097000000000001</v>
      </c>
      <c r="C386" s="24">
        <v>0.98</v>
      </c>
      <c r="D386" s="24">
        <v>1.4139999999999999</v>
      </c>
      <c r="E386" s="24">
        <v>1.7669999999999999</v>
      </c>
      <c r="F386" s="24">
        <v>2.2109999999999999</v>
      </c>
      <c r="G386" s="24">
        <v>3.0169999999999999</v>
      </c>
      <c r="H386" s="24">
        <v>3.7309999999999999</v>
      </c>
    </row>
    <row r="387" spans="1:8" ht="15.75" thickBot="1" x14ac:dyDescent="0.3">
      <c r="A387" s="37" t="s">
        <v>453</v>
      </c>
      <c r="B387" s="25">
        <v>26.146000000000001</v>
      </c>
      <c r="C387" s="24">
        <v>1.0469999999999999</v>
      </c>
      <c r="D387" s="24">
        <v>1.5269999999999999</v>
      </c>
      <c r="E387" s="24">
        <v>1.9039999999999999</v>
      </c>
      <c r="F387" s="24">
        <v>2.3639999999999999</v>
      </c>
      <c r="G387" s="24">
        <v>3.2010000000000001</v>
      </c>
      <c r="H387" s="24">
        <v>3.9689999999999999</v>
      </c>
    </row>
    <row r="388" spans="1:8" ht="15.75" thickBot="1" x14ac:dyDescent="0.3">
      <c r="A388" s="37" t="s">
        <v>454</v>
      </c>
      <c r="B388" s="25">
        <v>28.369</v>
      </c>
      <c r="C388" s="24">
        <v>1.1220000000000001</v>
      </c>
      <c r="D388" s="24">
        <v>1.6479999999999999</v>
      </c>
      <c r="E388" s="24">
        <v>2.0489999999999999</v>
      </c>
      <c r="F388" s="24">
        <v>2.5249999999999999</v>
      </c>
      <c r="G388" s="24">
        <v>3.395</v>
      </c>
      <c r="H388" s="24">
        <v>4.2190000000000003</v>
      </c>
    </row>
    <row r="389" spans="1:8" ht="15.75" thickBot="1" x14ac:dyDescent="0.3">
      <c r="A389" s="37" t="s">
        <v>455</v>
      </c>
      <c r="B389" s="25">
        <v>30.781000000000002</v>
      </c>
      <c r="C389" s="24">
        <v>1.2030000000000001</v>
      </c>
      <c r="D389" s="24">
        <v>1.7769999999999999</v>
      </c>
      <c r="E389" s="24">
        <v>2.2040000000000002</v>
      </c>
      <c r="F389" s="24">
        <v>2.7010000000000001</v>
      </c>
      <c r="G389" s="24">
        <v>3.5990000000000002</v>
      </c>
      <c r="H389" s="24">
        <v>4.4820000000000002</v>
      </c>
    </row>
    <row r="390" spans="1:8" ht="15.75" thickBot="1" x14ac:dyDescent="0.3">
      <c r="A390" s="37" t="s">
        <v>456</v>
      </c>
      <c r="B390" s="25">
        <v>33.397999999999996</v>
      </c>
      <c r="C390" s="24">
        <v>1.29</v>
      </c>
      <c r="D390" s="24">
        <v>1.911</v>
      </c>
      <c r="E390" s="24">
        <v>2.3690000000000002</v>
      </c>
      <c r="F390" s="24">
        <v>2.9119999999999999</v>
      </c>
      <c r="G390" s="24">
        <v>3.883</v>
      </c>
      <c r="H390" s="24">
        <v>4.76</v>
      </c>
    </row>
    <row r="391" spans="1:8" ht="15.75" thickBot="1" x14ac:dyDescent="0.3">
      <c r="A391" s="37" t="s">
        <v>457</v>
      </c>
      <c r="B391" s="25">
        <v>36.236999999999995</v>
      </c>
      <c r="C391" s="24">
        <v>1.3819999999999999</v>
      </c>
      <c r="D391" s="24">
        <v>2.0310000000000001</v>
      </c>
      <c r="E391" s="24">
        <v>2.544</v>
      </c>
      <c r="F391" s="24">
        <v>3.1389999999999998</v>
      </c>
      <c r="G391" s="24">
        <v>4.1589999999999998</v>
      </c>
      <c r="H391" s="24">
        <v>5.0519999999999996</v>
      </c>
    </row>
    <row r="392" spans="1:8" ht="15.75" thickBot="1" x14ac:dyDescent="0.3">
      <c r="A392" s="37" t="s">
        <v>458</v>
      </c>
      <c r="B392" s="25">
        <v>39.317999999999998</v>
      </c>
      <c r="C392" s="24">
        <v>1.4810000000000001</v>
      </c>
      <c r="D392" s="24">
        <v>2.157</v>
      </c>
      <c r="E392" s="24">
        <v>2.7290000000000001</v>
      </c>
      <c r="F392" s="24">
        <v>3.3820000000000001</v>
      </c>
      <c r="G392" s="24">
        <v>4.4509999999999996</v>
      </c>
      <c r="H392" s="24">
        <v>5.359</v>
      </c>
    </row>
    <row r="393" spans="1:8" ht="15.75" thickBot="1" x14ac:dyDescent="0.3">
      <c r="A393" s="37" t="s">
        <v>459</v>
      </c>
      <c r="B393" s="25">
        <v>42.660999999999994</v>
      </c>
      <c r="C393" s="24">
        <v>1.5860000000000001</v>
      </c>
      <c r="D393" s="24">
        <v>2.2890000000000001</v>
      </c>
      <c r="E393" s="24">
        <v>2.9249999999999998</v>
      </c>
      <c r="F393" s="24">
        <v>3.641</v>
      </c>
      <c r="G393" s="24">
        <v>4.7590000000000003</v>
      </c>
      <c r="H393" s="24">
        <v>5.6829999999999998</v>
      </c>
    </row>
    <row r="394" spans="1:8" ht="15.75" thickBot="1" x14ac:dyDescent="0.3">
      <c r="A394" s="37" t="s">
        <v>460</v>
      </c>
      <c r="B394" s="25">
        <v>46.287999999999997</v>
      </c>
      <c r="C394" s="24">
        <v>1.698</v>
      </c>
      <c r="D394" s="24">
        <v>2.4289999999999998</v>
      </c>
      <c r="E394" s="24">
        <v>3.133</v>
      </c>
      <c r="F394" s="24">
        <v>3.9159999999999999</v>
      </c>
      <c r="G394" s="24">
        <v>5.0119999999999996</v>
      </c>
      <c r="H394" s="24">
        <v>6.1040000000000001</v>
      </c>
    </row>
    <row r="395" spans="1:8" ht="15.75" thickBot="1" x14ac:dyDescent="0.3">
      <c r="A395" s="37" t="s">
        <v>461</v>
      </c>
      <c r="B395" s="25">
        <v>50.222999999999999</v>
      </c>
      <c r="C395" s="24">
        <v>1.8180000000000001</v>
      </c>
      <c r="D395" s="24">
        <v>2.5750000000000002</v>
      </c>
      <c r="E395" s="24">
        <v>3.3530000000000002</v>
      </c>
      <c r="F395" s="24">
        <v>4.21</v>
      </c>
      <c r="G395" s="24">
        <v>5.3849999999999998</v>
      </c>
      <c r="H395" s="24">
        <v>6.5369999999999999</v>
      </c>
    </row>
    <row r="396" spans="1:8" ht="15.75" thickBot="1" x14ac:dyDescent="0.3">
      <c r="A396" s="37" t="s">
        <v>462</v>
      </c>
      <c r="B396" s="25">
        <v>54.491999999999997</v>
      </c>
      <c r="C396" s="24">
        <v>1.9450000000000001</v>
      </c>
      <c r="D396" s="24">
        <v>2.73</v>
      </c>
      <c r="E396" s="24">
        <v>3.5830000000000002</v>
      </c>
      <c r="F396" s="24">
        <v>4.5209999999999999</v>
      </c>
      <c r="G396" s="24">
        <v>5.782</v>
      </c>
      <c r="H396" s="24">
        <v>6.9950000000000001</v>
      </c>
    </row>
    <row r="397" spans="1:8" ht="15.75" thickBot="1" x14ac:dyDescent="0.3">
      <c r="A397" s="37" t="s">
        <v>463</v>
      </c>
      <c r="B397" s="25">
        <v>59.123999999999995</v>
      </c>
      <c r="C397" s="24">
        <v>2.08</v>
      </c>
      <c r="D397" s="24">
        <v>2.895</v>
      </c>
      <c r="E397" s="24">
        <v>3.895</v>
      </c>
      <c r="F397" s="24">
        <v>4.8520000000000003</v>
      </c>
      <c r="G397" s="24">
        <v>6.202</v>
      </c>
      <c r="H397" s="24">
        <v>7.48</v>
      </c>
    </row>
    <row r="398" spans="1:8" ht="15.75" thickBot="1" x14ac:dyDescent="0.3">
      <c r="A398" s="37" t="s">
        <v>464</v>
      </c>
      <c r="B398" s="25">
        <v>64.150000000000006</v>
      </c>
      <c r="C398" s="24">
        <v>2.2229999999999999</v>
      </c>
      <c r="D398" s="24">
        <v>3.109</v>
      </c>
      <c r="E398" s="24">
        <v>4.1890000000000001</v>
      </c>
      <c r="F398" s="24">
        <v>5.2030000000000003</v>
      </c>
      <c r="G398" s="24">
        <v>6.6459999999999999</v>
      </c>
      <c r="H398" s="24">
        <v>7.992</v>
      </c>
    </row>
    <row r="399" spans="1:8" ht="15.75" thickBot="1" x14ac:dyDescent="0.3">
      <c r="A399" s="37" t="s">
        <v>465</v>
      </c>
      <c r="B399" s="25">
        <v>69.603000000000009</v>
      </c>
      <c r="C399" s="24">
        <v>2.375</v>
      </c>
      <c r="D399" s="24">
        <v>3.3370000000000002</v>
      </c>
      <c r="E399" s="24">
        <v>4.5019999999999998</v>
      </c>
      <c r="F399" s="24">
        <v>5.5750000000000002</v>
      </c>
      <c r="G399" s="24">
        <v>7.11</v>
      </c>
      <c r="H399" s="24">
        <v>8.4459999999999997</v>
      </c>
    </row>
    <row r="400" spans="1:8" ht="15.75" thickBot="1" x14ac:dyDescent="0.3">
      <c r="A400" s="37" t="s">
        <v>466</v>
      </c>
      <c r="B400" s="25">
        <v>75.52000000000001</v>
      </c>
      <c r="C400" s="24">
        <v>2.536</v>
      </c>
      <c r="D400" s="24">
        <v>3.581</v>
      </c>
      <c r="E400" s="24">
        <v>4.835</v>
      </c>
      <c r="F400" s="24">
        <v>5.968</v>
      </c>
      <c r="G400" s="24">
        <v>7.5970000000000004</v>
      </c>
      <c r="H400" s="24">
        <v>9.0609999999999999</v>
      </c>
    </row>
    <row r="401" spans="1:17" ht="15.75" thickBot="1" x14ac:dyDescent="0.3">
      <c r="A401" s="37" t="s">
        <v>467</v>
      </c>
      <c r="B401" s="25">
        <v>81.94</v>
      </c>
      <c r="C401" s="24">
        <v>2.7069999999999999</v>
      </c>
      <c r="D401" s="24">
        <v>3.8410000000000002</v>
      </c>
      <c r="E401" s="24">
        <v>5.1870000000000003</v>
      </c>
      <c r="F401" s="24">
        <v>6.3849999999999998</v>
      </c>
      <c r="G401" s="24">
        <v>8.1110000000000007</v>
      </c>
      <c r="H401" s="24">
        <v>9.7129999999999992</v>
      </c>
    </row>
    <row r="402" spans="1:17" ht="15.75" thickBot="1" x14ac:dyDescent="0.3">
      <c r="A402" s="37" t="s">
        <v>468</v>
      </c>
      <c r="B402" s="25">
        <v>88.905000000000001</v>
      </c>
      <c r="C402" s="24">
        <v>2.8879999999999999</v>
      </c>
      <c r="D402" s="24">
        <v>4.1180000000000003</v>
      </c>
      <c r="E402" s="24">
        <v>5.5609999999999999</v>
      </c>
      <c r="F402" s="24">
        <v>6.819</v>
      </c>
      <c r="G402" s="24">
        <v>8.6519999999999992</v>
      </c>
      <c r="H402" s="24">
        <v>10.401999999999999</v>
      </c>
    </row>
    <row r="403" spans="1:17" ht="15.75" thickBot="1" x14ac:dyDescent="0.3">
      <c r="A403" s="37" t="s">
        <v>469</v>
      </c>
      <c r="B403" s="25">
        <v>96.462000000000003</v>
      </c>
      <c r="C403" s="24">
        <v>3.0790000000000002</v>
      </c>
      <c r="D403" s="24">
        <v>4.4139999999999997</v>
      </c>
      <c r="E403" s="24">
        <v>5.9450000000000003</v>
      </c>
      <c r="F403" s="24">
        <v>7.29</v>
      </c>
      <c r="G403" s="24">
        <v>9.2219999999999995</v>
      </c>
      <c r="H403" s="24">
        <v>11.125999999999999</v>
      </c>
    </row>
    <row r="404" spans="1:17" ht="15.75" thickBot="1" x14ac:dyDescent="0.3">
      <c r="A404" s="37" t="s">
        <v>470</v>
      </c>
      <c r="B404" s="26">
        <v>104.66200000000001</v>
      </c>
      <c r="C404" s="24">
        <v>3.2810000000000001</v>
      </c>
      <c r="D404" s="24">
        <v>4.7270000000000003</v>
      </c>
      <c r="E404" s="24">
        <v>6.3310000000000004</v>
      </c>
      <c r="F404" s="24">
        <v>7.7809999999999997</v>
      </c>
      <c r="G404" s="24">
        <v>9.8239999999999998</v>
      </c>
      <c r="H404" s="24">
        <v>11.879</v>
      </c>
    </row>
    <row r="405" spans="1:17" ht="15.75" thickBot="1" x14ac:dyDescent="0.3">
      <c r="A405" s="37" t="s">
        <v>471</v>
      </c>
      <c r="B405" s="27">
        <v>113.55900000000001</v>
      </c>
      <c r="C405" s="24">
        <v>3.4940000000000002</v>
      </c>
      <c r="D405" s="24">
        <v>5.0609999999999999</v>
      </c>
      <c r="E405" s="24">
        <v>6.742</v>
      </c>
      <c r="F405" s="24">
        <v>8.4849999999999994</v>
      </c>
      <c r="G405" s="24">
        <v>10.536</v>
      </c>
      <c r="H405" s="24">
        <v>12.672000000000001</v>
      </c>
    </row>
    <row r="406" spans="1:17" ht="15.75" thickBot="1" x14ac:dyDescent="0.3">
      <c r="A406" s="37" t="s">
        <v>472</v>
      </c>
      <c r="B406" s="27">
        <v>123.212</v>
      </c>
      <c r="C406" s="24">
        <v>3.72</v>
      </c>
      <c r="D406" s="24">
        <v>5.415</v>
      </c>
      <c r="E406" s="24">
        <v>7.181</v>
      </c>
      <c r="F406" s="24">
        <v>9.1</v>
      </c>
      <c r="G406" s="24">
        <v>11.29</v>
      </c>
      <c r="H406" s="24">
        <v>13.507999999999999</v>
      </c>
    </row>
    <row r="407" spans="1:17" ht="15.75" thickBot="1" x14ac:dyDescent="0.3">
      <c r="A407" s="37" t="s">
        <v>473</v>
      </c>
      <c r="B407" s="27">
        <v>133.68600000000001</v>
      </c>
      <c r="C407" s="24">
        <v>3.9569999999999999</v>
      </c>
      <c r="D407" s="24">
        <v>5.79</v>
      </c>
      <c r="E407" s="24">
        <v>7.65</v>
      </c>
      <c r="F407" s="24">
        <v>9.7520000000000007</v>
      </c>
      <c r="G407" s="24">
        <v>12.087999999999999</v>
      </c>
      <c r="H407" s="24">
        <v>14.388</v>
      </c>
    </row>
    <row r="408" spans="1:17" ht="15.75" thickBot="1" x14ac:dyDescent="0.3">
      <c r="A408" s="37" t="s">
        <v>474</v>
      </c>
      <c r="B408" s="27">
        <v>145.05000000000001</v>
      </c>
      <c r="C408" s="24">
        <v>4.2080000000000002</v>
      </c>
      <c r="D408" s="24">
        <v>6.1879999999999997</v>
      </c>
      <c r="E408" s="24">
        <v>8.15</v>
      </c>
      <c r="F408" s="24">
        <v>10.442</v>
      </c>
      <c r="G408" s="24">
        <v>12.917999999999999</v>
      </c>
      <c r="H408" s="24">
        <v>15.32</v>
      </c>
    </row>
    <row r="409" spans="1:17" ht="15.75" thickBot="1" x14ac:dyDescent="0.3">
      <c r="A409" s="37" t="s">
        <v>475</v>
      </c>
      <c r="B409" s="27">
        <v>157.38</v>
      </c>
      <c r="C409" s="24">
        <v>4.4729999999999999</v>
      </c>
      <c r="D409" s="24">
        <v>6.609</v>
      </c>
      <c r="E409" s="24">
        <v>8.6769999999999996</v>
      </c>
      <c r="F409" s="24">
        <v>11.135999999999999</v>
      </c>
      <c r="G409" s="24">
        <v>13.776</v>
      </c>
      <c r="H409" s="24">
        <v>16.413</v>
      </c>
    </row>
    <row r="410" spans="1:17" ht="15.75" thickBot="1" x14ac:dyDescent="0.3">
      <c r="A410" s="37" t="s">
        <v>476</v>
      </c>
      <c r="B410" s="27">
        <v>170.75800000000001</v>
      </c>
      <c r="C410" s="24">
        <v>4.7489999999999997</v>
      </c>
      <c r="D410" s="24">
        <v>7.0540000000000003</v>
      </c>
      <c r="E410" s="24">
        <v>9.2319999999999993</v>
      </c>
      <c r="F410" s="24">
        <v>11.861000000000001</v>
      </c>
      <c r="G410" s="24">
        <v>14.679</v>
      </c>
      <c r="H410" s="24">
        <v>17.577999999999999</v>
      </c>
    </row>
    <row r="411" spans="1:17" ht="15.75" thickBot="1" x14ac:dyDescent="0.3">
      <c r="A411" s="37" t="s">
        <v>477</v>
      </c>
      <c r="B411" s="27">
        <v>185.273</v>
      </c>
      <c r="C411" s="24">
        <v>5.032</v>
      </c>
      <c r="D411" s="24">
        <v>7.5250000000000004</v>
      </c>
      <c r="E411" s="24">
        <v>9.82</v>
      </c>
      <c r="F411" s="24">
        <v>12.635999999999999</v>
      </c>
      <c r="G411" s="24">
        <v>15.63</v>
      </c>
      <c r="H411" s="24">
        <v>18.811</v>
      </c>
    </row>
    <row r="412" spans="1:17" ht="15.75" thickBot="1" x14ac:dyDescent="0.3">
      <c r="A412" s="37" t="s">
        <v>478</v>
      </c>
      <c r="B412" s="27">
        <v>201.02199999999999</v>
      </c>
      <c r="C412" s="24">
        <v>5.33</v>
      </c>
      <c r="D412" s="24">
        <v>8.0229999999999997</v>
      </c>
      <c r="E412" s="24">
        <v>10.448</v>
      </c>
      <c r="F412" s="24">
        <v>13.462</v>
      </c>
      <c r="G412" s="24">
        <v>16.632000000000001</v>
      </c>
      <c r="H412" s="24">
        <v>20.114999999999998</v>
      </c>
    </row>
    <row r="413" spans="1:17" ht="15.75" thickBot="1" x14ac:dyDescent="0.3">
      <c r="A413" s="37" t="s">
        <v>479</v>
      </c>
      <c r="B413" s="27">
        <v>218.10900000000001</v>
      </c>
      <c r="C413" s="24">
        <v>5.6440000000000001</v>
      </c>
      <c r="D413" s="24">
        <v>8.548</v>
      </c>
      <c r="E413" s="24">
        <v>11.143000000000001</v>
      </c>
      <c r="F413" s="24">
        <v>14.334</v>
      </c>
      <c r="G413" s="24">
        <v>17.831</v>
      </c>
      <c r="H413" s="24">
        <v>21.454000000000001</v>
      </c>
    </row>
    <row r="414" spans="1:17" ht="15.75" thickBot="1" x14ac:dyDescent="0.3">
      <c r="A414" s="37" t="s">
        <v>480</v>
      </c>
      <c r="B414" s="27">
        <v>236.649</v>
      </c>
      <c r="C414" s="24">
        <v>5.9749999999999996</v>
      </c>
      <c r="D414" s="24">
        <v>9.1020000000000003</v>
      </c>
      <c r="E414" s="24">
        <v>11.887</v>
      </c>
      <c r="F414" s="24">
        <v>15.250999999999999</v>
      </c>
      <c r="G414" s="24">
        <v>18.931000000000001</v>
      </c>
      <c r="H414" s="24">
        <v>22.844999999999999</v>
      </c>
      <c r="L414" s="35"/>
      <c r="M414" s="35"/>
      <c r="N414" s="35"/>
      <c r="O414" s="35"/>
      <c r="P414" s="35"/>
      <c r="Q414" s="35"/>
    </row>
    <row r="415" spans="1:17" x14ac:dyDescent="0.25">
      <c r="A415" s="37" t="s">
        <v>481</v>
      </c>
      <c r="B415" s="27">
        <v>256.76499999999999</v>
      </c>
      <c r="C415" s="24">
        <v>6.3259999999999996</v>
      </c>
      <c r="D415" s="24">
        <v>9.6869999999999994</v>
      </c>
      <c r="E415" s="24">
        <v>12.677</v>
      </c>
      <c r="F415" s="24">
        <v>16.224</v>
      </c>
      <c r="G415" s="24">
        <v>20.094999999999999</v>
      </c>
      <c r="H415" s="24">
        <v>24.309000000000001</v>
      </c>
    </row>
    <row r="417" spans="1:17" ht="15.75" thickBot="1" x14ac:dyDescent="0.3">
      <c r="A417" s="59" t="s">
        <v>482</v>
      </c>
      <c r="B417" s="59"/>
      <c r="C417" s="59"/>
      <c r="D417" s="59"/>
      <c r="E417" s="59"/>
      <c r="F417" s="59"/>
      <c r="G417" s="59"/>
      <c r="H417" s="59"/>
      <c r="J417" s="34" t="s">
        <v>62</v>
      </c>
      <c r="K417" s="34" t="s">
        <v>61</v>
      </c>
      <c r="L417" s="35" t="str">
        <f>$A417</f>
        <v>Northern 0.05</v>
      </c>
      <c r="M417" s="35" t="str">
        <f t="shared" ref="M417:Q417" si="4">$A417</f>
        <v>Northern 0.05</v>
      </c>
      <c r="N417" s="35" t="str">
        <f t="shared" si="4"/>
        <v>Northern 0.05</v>
      </c>
      <c r="O417" s="35" t="str">
        <f t="shared" si="4"/>
        <v>Northern 0.05</v>
      </c>
      <c r="P417" s="35" t="str">
        <f t="shared" si="4"/>
        <v>Northern 0.05</v>
      </c>
      <c r="Q417" s="35" t="str">
        <f t="shared" si="4"/>
        <v>Northern 0.05</v>
      </c>
    </row>
    <row r="418" spans="1:17" x14ac:dyDescent="0.25">
      <c r="A418" s="55">
        <v>0.05</v>
      </c>
      <c r="B418" s="56"/>
      <c r="C418" s="57" t="s">
        <v>57</v>
      </c>
      <c r="D418" s="57"/>
      <c r="E418" s="57"/>
      <c r="F418" s="57"/>
      <c r="G418" s="57"/>
      <c r="H418" s="58"/>
      <c r="J418" s="34">
        <f>MATCH(Calculator!$E$3,B420:B519,1)</f>
        <v>93</v>
      </c>
      <c r="K418" s="34">
        <f>INDEX(B420:B519,MATCH(Calculator!$E$3,B420:B519,1))</f>
        <v>145.05000000000001</v>
      </c>
      <c r="L418" s="34">
        <f>INDEX(C420:C$10000,$J418)</f>
        <v>4.6970000000000001</v>
      </c>
      <c r="M418" s="34">
        <f>INDEX(D420:D$10000,$J418)</f>
        <v>6.7050000000000001</v>
      </c>
      <c r="N418" s="34">
        <f>INDEX(E420:E$10000,$J418)</f>
        <v>9.0530000000000008</v>
      </c>
      <c r="O418" s="34">
        <f>INDEX(F420:F$10000,$J418)</f>
        <v>11.097</v>
      </c>
      <c r="P418" s="34">
        <f>INDEX(G420:G$10000,$J418)</f>
        <v>14.071999999999999</v>
      </c>
      <c r="Q418" s="34">
        <f>INDEX(H420:H$10000,$J418)</f>
        <v>16.928999999999998</v>
      </c>
    </row>
    <row r="419" spans="1:17" ht="15.75" thickBot="1" x14ac:dyDescent="0.3">
      <c r="A419" s="26" t="s">
        <v>58</v>
      </c>
      <c r="B419" s="38" t="s">
        <v>56</v>
      </c>
      <c r="C419" s="28" t="s">
        <v>54</v>
      </c>
      <c r="D419" s="28" t="s">
        <v>55</v>
      </c>
      <c r="E419" s="29">
        <v>0.1</v>
      </c>
      <c r="F419" s="29">
        <v>0.05</v>
      </c>
      <c r="G419" s="29">
        <v>0.02</v>
      </c>
      <c r="H419" s="30">
        <v>0.01</v>
      </c>
      <c r="J419" s="34">
        <f>MATCH(Calculator!$E$3,B420:B519,1)+1</f>
        <v>94</v>
      </c>
      <c r="K419" s="34">
        <f>INDEX(B420:B519,MATCH(Calculator!$E$3,B420:B519,1)+1)</f>
        <v>157.38</v>
      </c>
      <c r="L419" s="34">
        <f>INDEX(C420:C$9999,$J419)</f>
        <v>5.0069999999999997</v>
      </c>
      <c r="M419" s="34">
        <f>INDEX(D420:D$9999,$J419)</f>
        <v>7.1840000000000002</v>
      </c>
      <c r="N419" s="34">
        <f>INDEX(E420:E$9999,$J419)</f>
        <v>9.6669999999999998</v>
      </c>
      <c r="O419" s="34">
        <f>INDEX(F420:F$9999,$J419)</f>
        <v>11.859</v>
      </c>
      <c r="P419" s="34">
        <f>INDEX(G420:G$9999,$J419)</f>
        <v>14.997</v>
      </c>
      <c r="Q419" s="34">
        <f>INDEX(H420:H$9999,$J419)</f>
        <v>18.100999999999999</v>
      </c>
    </row>
    <row r="420" spans="1:17" ht="15.75" thickBot="1" x14ac:dyDescent="0.3">
      <c r="A420" s="37" t="s">
        <v>483</v>
      </c>
      <c r="B420" s="37">
        <v>2.5000000000000001E-2</v>
      </c>
      <c r="C420" s="24">
        <v>2E-3</v>
      </c>
      <c r="D420" s="24">
        <v>4.0000000000000001E-3</v>
      </c>
      <c r="E420" s="24">
        <v>5.0000000000000001E-3</v>
      </c>
      <c r="F420" s="24">
        <v>6.0000000000000001E-3</v>
      </c>
      <c r="G420" s="24">
        <v>8.0000000000000002E-3</v>
      </c>
      <c r="H420" s="24">
        <v>0.01</v>
      </c>
      <c r="L420" s="36">
        <f>_xlfn.FORECAST.LINEAR(Calculator!$E$3,L418:L419,K418:K419)</f>
        <v>4.8214525547445257</v>
      </c>
      <c r="M420" s="36">
        <f>_xlfn.FORECAST.LINEAR(Calculator!$E$3,M418:M419,K418:K419)</f>
        <v>6.8972992700729918</v>
      </c>
      <c r="N420" s="36">
        <f>_xlfn.FORECAST.LINEAR(Calculator!$E$3,N418:N419,K418:K419)</f>
        <v>9.2994963503649615</v>
      </c>
      <c r="O420" s="36">
        <f>_xlfn.FORECAST.LINEAR(Calculator!$E$3,O418:O419,K418:K419)</f>
        <v>11.402912408759123</v>
      </c>
      <c r="P420" s="36">
        <f>_xlfn.FORECAST.LINEAR(Calculator!$E$3,P418:P419,K418:K419)</f>
        <v>14.443350364963504</v>
      </c>
      <c r="Q420" s="36">
        <f>_xlfn.FORECAST.LINEAR(Calculator!$E$3,Q418:Q419,K418:K419)</f>
        <v>17.39951094890511</v>
      </c>
    </row>
    <row r="421" spans="1:17" ht="15.75" thickBot="1" x14ac:dyDescent="0.3">
      <c r="A421" s="37" t="s">
        <v>484</v>
      </c>
      <c r="B421" s="25">
        <v>0.04</v>
      </c>
      <c r="C421" s="24">
        <v>4.0000000000000001E-3</v>
      </c>
      <c r="D421" s="24">
        <v>6.0000000000000001E-3</v>
      </c>
      <c r="E421" s="24">
        <v>7.0000000000000001E-3</v>
      </c>
      <c r="F421" s="24">
        <v>0.01</v>
      </c>
      <c r="G421" s="24">
        <v>1.2999999999999999E-2</v>
      </c>
      <c r="H421" s="24">
        <v>1.4999999999999999E-2</v>
      </c>
    </row>
    <row r="422" spans="1:17" ht="15.75" thickBot="1" x14ac:dyDescent="0.3">
      <c r="A422" s="37" t="s">
        <v>485</v>
      </c>
      <c r="B422" s="25">
        <v>5.5E-2</v>
      </c>
      <c r="C422" s="24">
        <v>6.0000000000000001E-3</v>
      </c>
      <c r="D422" s="24">
        <v>8.0000000000000002E-3</v>
      </c>
      <c r="E422" s="24">
        <v>0.01</v>
      </c>
      <c r="F422" s="24">
        <v>1.2999999999999999E-2</v>
      </c>
      <c r="G422" s="24">
        <v>1.7000000000000001E-2</v>
      </c>
      <c r="H422" s="24">
        <v>2.1000000000000001E-2</v>
      </c>
    </row>
    <row r="423" spans="1:17" ht="15.75" thickBot="1" x14ac:dyDescent="0.3">
      <c r="A423" s="37" t="s">
        <v>486</v>
      </c>
      <c r="B423" s="25">
        <v>7.0000000000000007E-2</v>
      </c>
      <c r="C423" s="24">
        <v>7.0000000000000001E-3</v>
      </c>
      <c r="D423" s="24">
        <v>0.01</v>
      </c>
      <c r="E423" s="24">
        <v>1.2999999999999999E-2</v>
      </c>
      <c r="F423" s="24">
        <v>1.6E-2</v>
      </c>
      <c r="G423" s="24">
        <v>2.1999999999999999E-2</v>
      </c>
      <c r="H423" s="24">
        <v>2.5999999999999999E-2</v>
      </c>
      <c r="L423" s="35"/>
      <c r="M423" s="35"/>
      <c r="N423" s="35"/>
      <c r="O423" s="35"/>
      <c r="P423" s="35"/>
      <c r="Q423" s="35"/>
    </row>
    <row r="424" spans="1:17" ht="15.75" thickBot="1" x14ac:dyDescent="0.3">
      <c r="A424" s="37" t="s">
        <v>487</v>
      </c>
      <c r="B424" s="25">
        <v>8.5000000000000006E-2</v>
      </c>
      <c r="C424" s="24">
        <v>8.0000000000000002E-3</v>
      </c>
      <c r="D424" s="24">
        <v>1.2999999999999999E-2</v>
      </c>
      <c r="E424" s="24">
        <v>1.4999999999999999E-2</v>
      </c>
      <c r="F424" s="24">
        <v>1.9E-2</v>
      </c>
      <c r="G424" s="24">
        <v>2.5999999999999999E-2</v>
      </c>
      <c r="H424" s="24">
        <v>3.1E-2</v>
      </c>
    </row>
    <row r="425" spans="1:17" ht="15.75" thickBot="1" x14ac:dyDescent="0.3">
      <c r="A425" s="37" t="s">
        <v>488</v>
      </c>
      <c r="B425" s="25">
        <v>0.1</v>
      </c>
      <c r="C425" s="24">
        <v>8.9999999999999993E-3</v>
      </c>
      <c r="D425" s="24">
        <v>1.4999999999999999E-2</v>
      </c>
      <c r="E425" s="24">
        <v>1.7000000000000001E-2</v>
      </c>
      <c r="F425" s="24">
        <v>2.1999999999999999E-2</v>
      </c>
      <c r="G425" s="24">
        <v>2.9000000000000001E-2</v>
      </c>
      <c r="H425" s="24">
        <v>3.5000000000000003E-2</v>
      </c>
    </row>
    <row r="426" spans="1:17" ht="15.75" thickBot="1" x14ac:dyDescent="0.3">
      <c r="A426" s="37" t="s">
        <v>489</v>
      </c>
      <c r="B426" s="25">
        <v>0.115</v>
      </c>
      <c r="C426" s="24">
        <v>0.01</v>
      </c>
      <c r="D426" s="24">
        <v>1.7000000000000001E-2</v>
      </c>
      <c r="E426" s="24">
        <v>1.9E-2</v>
      </c>
      <c r="F426" s="24">
        <v>2.5000000000000001E-2</v>
      </c>
      <c r="G426" s="24">
        <v>3.3000000000000002E-2</v>
      </c>
      <c r="H426" s="24">
        <v>0.04</v>
      </c>
    </row>
    <row r="427" spans="1:17" ht="15.75" thickBot="1" x14ac:dyDescent="0.3">
      <c r="A427" s="37" t="s">
        <v>490</v>
      </c>
      <c r="B427" s="25">
        <v>0.13</v>
      </c>
      <c r="C427" s="24">
        <v>1.0999999999999999E-2</v>
      </c>
      <c r="D427" s="24">
        <v>1.9E-2</v>
      </c>
      <c r="E427" s="24">
        <v>2.1000000000000001E-2</v>
      </c>
      <c r="F427" s="24">
        <v>2.8000000000000001E-2</v>
      </c>
      <c r="G427" s="24">
        <v>3.6999999999999998E-2</v>
      </c>
      <c r="H427" s="24">
        <v>4.3999999999999997E-2</v>
      </c>
    </row>
    <row r="428" spans="1:17" ht="15.75" thickBot="1" x14ac:dyDescent="0.3">
      <c r="A428" s="37" t="s">
        <v>491</v>
      </c>
      <c r="B428" s="25">
        <v>0.14499999999999999</v>
      </c>
      <c r="C428" s="24">
        <v>1.2999999999999999E-2</v>
      </c>
      <c r="D428" s="24">
        <v>0.02</v>
      </c>
      <c r="E428" s="24">
        <v>2.3E-2</v>
      </c>
      <c r="F428" s="24">
        <v>3.1E-2</v>
      </c>
      <c r="G428" s="24">
        <v>4.1000000000000002E-2</v>
      </c>
      <c r="H428" s="24">
        <v>4.8000000000000001E-2</v>
      </c>
    </row>
    <row r="429" spans="1:17" ht="15.75" thickBot="1" x14ac:dyDescent="0.3">
      <c r="A429" s="37" t="s">
        <v>492</v>
      </c>
      <c r="B429" s="25">
        <v>0.16</v>
      </c>
      <c r="C429" s="24">
        <v>1.4E-2</v>
      </c>
      <c r="D429" s="24">
        <v>2.1999999999999999E-2</v>
      </c>
      <c r="E429" s="24">
        <v>2.5000000000000001E-2</v>
      </c>
      <c r="F429" s="24">
        <v>3.4000000000000002E-2</v>
      </c>
      <c r="G429" s="24">
        <v>4.4999999999999998E-2</v>
      </c>
      <c r="H429" s="24">
        <v>5.1999999999999998E-2</v>
      </c>
    </row>
    <row r="430" spans="1:17" ht="15.75" thickBot="1" x14ac:dyDescent="0.3">
      <c r="A430" s="37" t="s">
        <v>493</v>
      </c>
      <c r="B430" s="25">
        <v>0.17499999999999999</v>
      </c>
      <c r="C430" s="24">
        <v>1.4999999999999999E-2</v>
      </c>
      <c r="D430" s="24">
        <v>2.4E-2</v>
      </c>
      <c r="E430" s="24">
        <v>2.8000000000000001E-2</v>
      </c>
      <c r="F430" s="24">
        <v>3.6999999999999998E-2</v>
      </c>
      <c r="G430" s="24">
        <v>4.9000000000000002E-2</v>
      </c>
      <c r="H430" s="24">
        <v>5.7000000000000002E-2</v>
      </c>
    </row>
    <row r="431" spans="1:17" ht="15.75" thickBot="1" x14ac:dyDescent="0.3">
      <c r="A431" s="37" t="s">
        <v>494</v>
      </c>
      <c r="B431" s="25">
        <v>0.19</v>
      </c>
      <c r="C431" s="24">
        <v>1.7000000000000001E-2</v>
      </c>
      <c r="D431" s="24">
        <v>2.5999999999999999E-2</v>
      </c>
      <c r="E431" s="24">
        <v>0.03</v>
      </c>
      <c r="F431" s="24">
        <v>0.04</v>
      </c>
      <c r="G431" s="24">
        <v>5.1999999999999998E-2</v>
      </c>
      <c r="H431" s="24">
        <v>6.2E-2</v>
      </c>
    </row>
    <row r="432" spans="1:17" ht="15.75" thickBot="1" x14ac:dyDescent="0.3">
      <c r="A432" s="37" t="s">
        <v>495</v>
      </c>
      <c r="B432" s="25">
        <v>0.20699999999999999</v>
      </c>
      <c r="C432" s="24">
        <v>1.7999999999999999E-2</v>
      </c>
      <c r="D432" s="24">
        <v>2.7E-2</v>
      </c>
      <c r="E432" s="24">
        <v>3.3000000000000002E-2</v>
      </c>
      <c r="F432" s="24">
        <v>4.2999999999999997E-2</v>
      </c>
      <c r="G432" s="24">
        <v>5.7000000000000002E-2</v>
      </c>
      <c r="H432" s="24">
        <v>6.7000000000000004E-2</v>
      </c>
    </row>
    <row r="433" spans="1:8" ht="15.75" thickBot="1" x14ac:dyDescent="0.3">
      <c r="A433" s="37" t="s">
        <v>496</v>
      </c>
      <c r="B433" s="25">
        <v>0.22500000000000001</v>
      </c>
      <c r="C433" s="24">
        <v>0.02</v>
      </c>
      <c r="D433" s="24">
        <v>2.9000000000000001E-2</v>
      </c>
      <c r="E433" s="24">
        <v>3.5000000000000003E-2</v>
      </c>
      <c r="F433" s="24">
        <v>4.5999999999999999E-2</v>
      </c>
      <c r="G433" s="24">
        <v>6.0999999999999999E-2</v>
      </c>
      <c r="H433" s="24">
        <v>7.1999999999999995E-2</v>
      </c>
    </row>
    <row r="434" spans="1:8" ht="15.75" thickBot="1" x14ac:dyDescent="0.3">
      <c r="A434" s="37" t="s">
        <v>497</v>
      </c>
      <c r="B434" s="25">
        <v>0.245</v>
      </c>
      <c r="C434" s="24">
        <v>2.1000000000000001E-2</v>
      </c>
      <c r="D434" s="24">
        <v>3.2000000000000001E-2</v>
      </c>
      <c r="E434" s="24">
        <v>3.7999999999999999E-2</v>
      </c>
      <c r="F434" s="24">
        <v>4.9000000000000002E-2</v>
      </c>
      <c r="G434" s="24">
        <v>6.6000000000000003E-2</v>
      </c>
      <c r="H434" s="24">
        <v>7.8E-2</v>
      </c>
    </row>
    <row r="435" spans="1:8" ht="15.75" thickBot="1" x14ac:dyDescent="0.3">
      <c r="A435" s="37" t="s">
        <v>498</v>
      </c>
      <c r="B435" s="25">
        <v>0.26600000000000001</v>
      </c>
      <c r="C435" s="24">
        <v>2.3E-2</v>
      </c>
      <c r="D435" s="24">
        <v>3.4000000000000002E-2</v>
      </c>
      <c r="E435" s="24">
        <v>4.1000000000000002E-2</v>
      </c>
      <c r="F435" s="24">
        <v>5.2999999999999999E-2</v>
      </c>
      <c r="G435" s="24">
        <v>7.1999999999999995E-2</v>
      </c>
      <c r="H435" s="24">
        <v>8.5000000000000006E-2</v>
      </c>
    </row>
    <row r="436" spans="1:8" ht="15.75" thickBot="1" x14ac:dyDescent="0.3">
      <c r="A436" s="37" t="s">
        <v>499</v>
      </c>
      <c r="B436" s="25">
        <v>0.28899999999999998</v>
      </c>
      <c r="C436" s="24">
        <v>2.5000000000000001E-2</v>
      </c>
      <c r="D436" s="24">
        <v>3.6999999999999998E-2</v>
      </c>
      <c r="E436" s="24">
        <v>4.4999999999999998E-2</v>
      </c>
      <c r="F436" s="24">
        <v>5.7000000000000002E-2</v>
      </c>
      <c r="G436" s="24">
        <v>7.6999999999999999E-2</v>
      </c>
      <c r="H436" s="24">
        <v>9.0999999999999998E-2</v>
      </c>
    </row>
    <row r="437" spans="1:8" ht="15.75" thickBot="1" x14ac:dyDescent="0.3">
      <c r="A437" s="37" t="s">
        <v>500</v>
      </c>
      <c r="B437" s="25">
        <v>0.314</v>
      </c>
      <c r="C437" s="24">
        <v>2.7E-2</v>
      </c>
      <c r="D437" s="24">
        <v>3.9E-2</v>
      </c>
      <c r="E437" s="24">
        <v>4.8000000000000001E-2</v>
      </c>
      <c r="F437" s="24">
        <v>0.06</v>
      </c>
      <c r="G437" s="24">
        <v>8.3000000000000004E-2</v>
      </c>
      <c r="H437" s="24">
        <v>9.8000000000000004E-2</v>
      </c>
    </row>
    <row r="438" spans="1:8" ht="15.75" thickBot="1" x14ac:dyDescent="0.3">
      <c r="A438" s="37" t="s">
        <v>501</v>
      </c>
      <c r="B438" s="25">
        <v>0.34100000000000003</v>
      </c>
      <c r="C438" s="24">
        <v>2.9000000000000001E-2</v>
      </c>
      <c r="D438" s="24">
        <v>4.2000000000000003E-2</v>
      </c>
      <c r="E438" s="24">
        <v>5.1999999999999998E-2</v>
      </c>
      <c r="F438" s="24">
        <v>6.5000000000000002E-2</v>
      </c>
      <c r="G438" s="24">
        <v>0.09</v>
      </c>
      <c r="H438" s="24">
        <v>0.106</v>
      </c>
    </row>
    <row r="439" spans="1:8" ht="15.75" thickBot="1" x14ac:dyDescent="0.3">
      <c r="A439" s="37" t="s">
        <v>502</v>
      </c>
      <c r="B439" s="25">
        <v>0.37</v>
      </c>
      <c r="C439" s="24">
        <v>3.1E-2</v>
      </c>
      <c r="D439" s="24">
        <v>4.4999999999999998E-2</v>
      </c>
      <c r="E439" s="24">
        <v>5.6000000000000001E-2</v>
      </c>
      <c r="F439" s="24">
        <v>6.9000000000000006E-2</v>
      </c>
      <c r="G439" s="24">
        <v>9.6000000000000002E-2</v>
      </c>
      <c r="H439" s="24">
        <v>0.114</v>
      </c>
    </row>
    <row r="440" spans="1:8" ht="15.75" thickBot="1" x14ac:dyDescent="0.3">
      <c r="A440" s="37" t="s">
        <v>503</v>
      </c>
      <c r="B440" s="25">
        <v>0.40200000000000002</v>
      </c>
      <c r="C440" s="24">
        <v>3.4000000000000002E-2</v>
      </c>
      <c r="D440" s="24">
        <v>4.8000000000000001E-2</v>
      </c>
      <c r="E440" s="24">
        <v>6.0999999999999999E-2</v>
      </c>
      <c r="F440" s="24">
        <v>7.3999999999999996E-2</v>
      </c>
      <c r="G440" s="24">
        <v>0.104</v>
      </c>
      <c r="H440" s="24">
        <v>0.123</v>
      </c>
    </row>
    <row r="441" spans="1:8" ht="15.75" thickBot="1" x14ac:dyDescent="0.3">
      <c r="A441" s="37" t="s">
        <v>504</v>
      </c>
      <c r="B441" s="25">
        <v>0.437</v>
      </c>
      <c r="C441" s="24">
        <v>3.6999999999999998E-2</v>
      </c>
      <c r="D441" s="24">
        <v>5.0999999999999997E-2</v>
      </c>
      <c r="E441" s="24">
        <v>6.5000000000000002E-2</v>
      </c>
      <c r="F441" s="24">
        <v>0.08</v>
      </c>
      <c r="G441" s="24">
        <v>0.111</v>
      </c>
      <c r="H441" s="24">
        <v>0.13300000000000001</v>
      </c>
    </row>
    <row r="442" spans="1:8" ht="15.75" thickBot="1" x14ac:dyDescent="0.3">
      <c r="A442" s="37" t="s">
        <v>505</v>
      </c>
      <c r="B442" s="25">
        <v>0.47499999999999998</v>
      </c>
      <c r="C442" s="24">
        <v>0.04</v>
      </c>
      <c r="D442" s="24">
        <v>5.5E-2</v>
      </c>
      <c r="E442" s="24">
        <v>7.0999999999999994E-2</v>
      </c>
      <c r="F442" s="24">
        <v>8.6999999999999994E-2</v>
      </c>
      <c r="G442" s="24">
        <v>0.12</v>
      </c>
      <c r="H442" s="24">
        <v>0.14299999999999999</v>
      </c>
    </row>
    <row r="443" spans="1:8" ht="15.75" thickBot="1" x14ac:dyDescent="0.3">
      <c r="A443" s="37" t="s">
        <v>506</v>
      </c>
      <c r="B443" s="25">
        <v>0.51600000000000001</v>
      </c>
      <c r="C443" s="24">
        <v>4.2000000000000003E-2</v>
      </c>
      <c r="D443" s="24">
        <v>5.8999999999999997E-2</v>
      </c>
      <c r="E443" s="24">
        <v>7.2999999999999995E-2</v>
      </c>
      <c r="F443" s="24">
        <v>9.4E-2</v>
      </c>
      <c r="G443" s="24">
        <v>0.128</v>
      </c>
      <c r="H443" s="24">
        <v>0.154</v>
      </c>
    </row>
    <row r="444" spans="1:8" ht="15.75" thickBot="1" x14ac:dyDescent="0.3">
      <c r="A444" s="37" t="s">
        <v>507</v>
      </c>
      <c r="B444" s="25">
        <v>0.56000000000000005</v>
      </c>
      <c r="C444" s="24">
        <v>4.4999999999999998E-2</v>
      </c>
      <c r="D444" s="24">
        <v>6.2E-2</v>
      </c>
      <c r="E444" s="24">
        <v>7.9000000000000001E-2</v>
      </c>
      <c r="F444" s="24">
        <v>0.10199999999999999</v>
      </c>
      <c r="G444" s="24">
        <v>0.13700000000000001</v>
      </c>
      <c r="H444" s="24">
        <v>0.16600000000000001</v>
      </c>
    </row>
    <row r="445" spans="1:8" ht="15.75" thickBot="1" x14ac:dyDescent="0.3">
      <c r="A445" s="37" t="s">
        <v>508</v>
      </c>
      <c r="B445" s="25">
        <v>0.60799999999999998</v>
      </c>
      <c r="C445" s="24">
        <v>4.8000000000000001E-2</v>
      </c>
      <c r="D445" s="24">
        <v>6.6000000000000003E-2</v>
      </c>
      <c r="E445" s="24">
        <v>8.5000000000000006E-2</v>
      </c>
      <c r="F445" s="24">
        <v>0.11</v>
      </c>
      <c r="G445" s="24">
        <v>0.14699999999999999</v>
      </c>
      <c r="H445" s="24">
        <v>0.17799999999999999</v>
      </c>
    </row>
    <row r="446" spans="1:8" ht="15.75" thickBot="1" x14ac:dyDescent="0.3">
      <c r="A446" s="37" t="s">
        <v>509</v>
      </c>
      <c r="B446" s="25">
        <v>0.66</v>
      </c>
      <c r="C446" s="24">
        <v>5.0999999999999997E-2</v>
      </c>
      <c r="D446" s="24">
        <v>7.0999999999999994E-2</v>
      </c>
      <c r="E446" s="24">
        <v>9.1999999999999998E-2</v>
      </c>
      <c r="F446" s="24">
        <v>0.11799999999999999</v>
      </c>
      <c r="G446" s="24">
        <v>0.157</v>
      </c>
      <c r="H446" s="24">
        <v>0.191</v>
      </c>
    </row>
    <row r="447" spans="1:8" ht="15.75" thickBot="1" x14ac:dyDescent="0.3">
      <c r="A447" s="37" t="s">
        <v>510</v>
      </c>
      <c r="B447" s="25">
        <v>0.71699999999999997</v>
      </c>
      <c r="C447" s="24">
        <v>5.5E-2</v>
      </c>
      <c r="D447" s="24">
        <v>7.4999999999999997E-2</v>
      </c>
      <c r="E447" s="24">
        <v>9.9000000000000005E-2</v>
      </c>
      <c r="F447" s="24">
        <v>0.128</v>
      </c>
      <c r="G447" s="24">
        <v>0.16800000000000001</v>
      </c>
      <c r="H447" s="24">
        <v>0.20599999999999999</v>
      </c>
    </row>
    <row r="448" spans="1:8" ht="15.75" thickBot="1" x14ac:dyDescent="0.3">
      <c r="A448" s="37" t="s">
        <v>511</v>
      </c>
      <c r="B448" s="25">
        <v>0.77800000000000002</v>
      </c>
      <c r="C448" s="24">
        <v>5.8000000000000003E-2</v>
      </c>
      <c r="D448" s="24">
        <v>0.08</v>
      </c>
      <c r="E448" s="24">
        <v>0.107</v>
      </c>
      <c r="F448" s="24">
        <v>0.13800000000000001</v>
      </c>
      <c r="G448" s="24">
        <v>0.17899999999999999</v>
      </c>
      <c r="H448" s="24">
        <v>0.22</v>
      </c>
    </row>
    <row r="449" spans="1:8" ht="15.75" thickBot="1" x14ac:dyDescent="0.3">
      <c r="A449" s="37" t="s">
        <v>512</v>
      </c>
      <c r="B449" s="25">
        <v>0.84499999999999997</v>
      </c>
      <c r="C449" s="24">
        <v>6.3E-2</v>
      </c>
      <c r="D449" s="24">
        <v>8.5999999999999993E-2</v>
      </c>
      <c r="E449" s="24">
        <v>0.115</v>
      </c>
      <c r="F449" s="24">
        <v>0.14799999999999999</v>
      </c>
      <c r="G449" s="24">
        <v>0.19400000000000001</v>
      </c>
      <c r="H449" s="24">
        <v>0.23599999999999999</v>
      </c>
    </row>
    <row r="450" spans="1:8" ht="15.75" thickBot="1" x14ac:dyDescent="0.3">
      <c r="A450" s="37" t="s">
        <v>513</v>
      </c>
      <c r="B450" s="25">
        <v>0.91700000000000004</v>
      </c>
      <c r="C450" s="24">
        <v>6.7000000000000004E-2</v>
      </c>
      <c r="D450" s="24">
        <v>9.2999999999999999E-2</v>
      </c>
      <c r="E450" s="24">
        <v>0.124</v>
      </c>
      <c r="F450" s="24">
        <v>0.159</v>
      </c>
      <c r="G450" s="24">
        <v>0.20799999999999999</v>
      </c>
      <c r="H450" s="24">
        <v>0.253</v>
      </c>
    </row>
    <row r="451" spans="1:8" ht="15.75" thickBot="1" x14ac:dyDescent="0.3">
      <c r="A451" s="37" t="s">
        <v>514</v>
      </c>
      <c r="B451" s="25">
        <v>0.995</v>
      </c>
      <c r="C451" s="24">
        <v>7.1999999999999995E-2</v>
      </c>
      <c r="D451" s="24">
        <v>0.1</v>
      </c>
      <c r="E451" s="24">
        <v>0.13400000000000001</v>
      </c>
      <c r="F451" s="24">
        <v>0.17100000000000001</v>
      </c>
      <c r="G451" s="24">
        <v>0.22600000000000001</v>
      </c>
      <c r="H451" s="24">
        <v>0.27</v>
      </c>
    </row>
    <row r="452" spans="1:8" ht="15.75" thickBot="1" x14ac:dyDescent="0.3">
      <c r="A452" s="37" t="s">
        <v>515</v>
      </c>
      <c r="B452" s="25">
        <v>1.0799999999999998</v>
      </c>
      <c r="C452" s="24">
        <v>7.6999999999999999E-2</v>
      </c>
      <c r="D452" s="24">
        <v>0.108</v>
      </c>
      <c r="E452" s="24">
        <v>0.14399999999999999</v>
      </c>
      <c r="F452" s="24">
        <v>0.184</v>
      </c>
      <c r="G452" s="24">
        <v>0.24399999999999999</v>
      </c>
      <c r="H452" s="24">
        <v>0.28899999999999998</v>
      </c>
    </row>
    <row r="453" spans="1:8" ht="15.75" thickBot="1" x14ac:dyDescent="0.3">
      <c r="A453" s="37" t="s">
        <v>516</v>
      </c>
      <c r="B453" s="25">
        <v>1.1719999999999999</v>
      </c>
      <c r="C453" s="24">
        <v>8.2000000000000003E-2</v>
      </c>
      <c r="D453" s="24">
        <v>0.11600000000000001</v>
      </c>
      <c r="E453" s="24">
        <v>0.155</v>
      </c>
      <c r="F453" s="24">
        <v>0.19800000000000001</v>
      </c>
      <c r="G453" s="24">
        <v>0.26300000000000001</v>
      </c>
      <c r="H453" s="24">
        <v>0.308</v>
      </c>
    </row>
    <row r="454" spans="1:8" ht="15.75" thickBot="1" x14ac:dyDescent="0.3">
      <c r="A454" s="37" t="s">
        <v>517</v>
      </c>
      <c r="B454" s="25">
        <v>1.2719999999999998</v>
      </c>
      <c r="C454" s="24">
        <v>8.7999999999999995E-2</v>
      </c>
      <c r="D454" s="24">
        <v>0.125</v>
      </c>
      <c r="E454" s="24">
        <v>0.16600000000000001</v>
      </c>
      <c r="F454" s="24">
        <v>0.20599999999999999</v>
      </c>
      <c r="G454" s="24">
        <v>0.28399999999999997</v>
      </c>
      <c r="H454" s="24">
        <v>0.32900000000000001</v>
      </c>
    </row>
    <row r="455" spans="1:8" ht="15.75" thickBot="1" x14ac:dyDescent="0.3">
      <c r="A455" s="37" t="s">
        <v>518</v>
      </c>
      <c r="B455" s="25">
        <v>1.3809999999999998</v>
      </c>
      <c r="C455" s="24">
        <v>9.5000000000000001E-2</v>
      </c>
      <c r="D455" s="24">
        <v>0.13400000000000001</v>
      </c>
      <c r="E455" s="24">
        <v>0.17899999999999999</v>
      </c>
      <c r="F455" s="24">
        <v>0.222</v>
      </c>
      <c r="G455" s="24">
        <v>0.307</v>
      </c>
      <c r="H455" s="24">
        <v>0.35899999999999999</v>
      </c>
    </row>
    <row r="456" spans="1:8" ht="15.75" thickBot="1" x14ac:dyDescent="0.3">
      <c r="A456" s="37" t="s">
        <v>519</v>
      </c>
      <c r="B456" s="25">
        <v>1.4989999999999999</v>
      </c>
      <c r="C456" s="24">
        <v>0.10299999999999999</v>
      </c>
      <c r="D456" s="24">
        <v>0.14299999999999999</v>
      </c>
      <c r="E456" s="24">
        <v>0.192</v>
      </c>
      <c r="F456" s="24">
        <v>0.24</v>
      </c>
      <c r="G456" s="24">
        <v>0.33100000000000002</v>
      </c>
      <c r="H456" s="24">
        <v>0.38300000000000001</v>
      </c>
    </row>
    <row r="457" spans="1:8" ht="15.75" thickBot="1" x14ac:dyDescent="0.3">
      <c r="A457" s="37" t="s">
        <v>520</v>
      </c>
      <c r="B457" s="25">
        <v>1.6269999999999998</v>
      </c>
      <c r="C457" s="24">
        <v>0.111</v>
      </c>
      <c r="D457" s="24">
        <v>0.153</v>
      </c>
      <c r="E457" s="24">
        <v>0.20599999999999999</v>
      </c>
      <c r="F457" s="24">
        <v>0.25800000000000001</v>
      </c>
      <c r="G457" s="24">
        <v>0.35599999999999998</v>
      </c>
      <c r="H457" s="24">
        <v>0.41699999999999998</v>
      </c>
    </row>
    <row r="458" spans="1:8" ht="15.75" thickBot="1" x14ac:dyDescent="0.3">
      <c r="A458" s="37" t="s">
        <v>521</v>
      </c>
      <c r="B458" s="25">
        <v>1.7659999999999998</v>
      </c>
      <c r="C458" s="24">
        <v>0.121</v>
      </c>
      <c r="D458" s="24">
        <v>0.16400000000000001</v>
      </c>
      <c r="E458" s="24">
        <v>0.221</v>
      </c>
      <c r="F458" s="24">
        <v>0.27700000000000002</v>
      </c>
      <c r="G458" s="24">
        <v>0.38300000000000001</v>
      </c>
      <c r="H458" s="24">
        <v>0.45100000000000001</v>
      </c>
    </row>
    <row r="459" spans="1:8" ht="15.75" thickBot="1" x14ac:dyDescent="0.3">
      <c r="A459" s="37" t="s">
        <v>522</v>
      </c>
      <c r="B459" s="25">
        <v>1.9169999999999998</v>
      </c>
      <c r="C459" s="24">
        <v>0.13</v>
      </c>
      <c r="D459" s="24">
        <v>0.17499999999999999</v>
      </c>
      <c r="E459" s="24">
        <v>0.23699999999999999</v>
      </c>
      <c r="F459" s="24">
        <v>0.29699999999999999</v>
      </c>
      <c r="G459" s="24">
        <v>0.41199999999999998</v>
      </c>
      <c r="H459" s="24">
        <v>0.48599999999999999</v>
      </c>
    </row>
    <row r="460" spans="1:8" ht="15.75" thickBot="1" x14ac:dyDescent="0.3">
      <c r="A460" s="37" t="s">
        <v>523</v>
      </c>
      <c r="B460" s="25">
        <v>2.08</v>
      </c>
      <c r="C460" s="24">
        <v>0.14099999999999999</v>
      </c>
      <c r="D460" s="24">
        <v>0.187</v>
      </c>
      <c r="E460" s="24">
        <v>0.254</v>
      </c>
      <c r="F460" s="24">
        <v>0.32</v>
      </c>
      <c r="G460" s="24">
        <v>0.443</v>
      </c>
      <c r="H460" s="24">
        <v>0.52400000000000002</v>
      </c>
    </row>
    <row r="461" spans="1:8" ht="15.75" thickBot="1" x14ac:dyDescent="0.3">
      <c r="A461" s="37" t="s">
        <v>524</v>
      </c>
      <c r="B461" s="25">
        <v>2.2569999999999997</v>
      </c>
      <c r="C461" s="24">
        <v>0.151</v>
      </c>
      <c r="D461" s="24">
        <v>0.2</v>
      </c>
      <c r="E461" s="24">
        <v>0.27100000000000002</v>
      </c>
      <c r="F461" s="24">
        <v>0.34399999999999997</v>
      </c>
      <c r="G461" s="24">
        <v>0.47599999999999998</v>
      </c>
      <c r="H461" s="24">
        <v>0.56499999999999995</v>
      </c>
    </row>
    <row r="462" spans="1:8" ht="15.75" thickBot="1" x14ac:dyDescent="0.3">
      <c r="A462" s="37" t="s">
        <v>525</v>
      </c>
      <c r="B462" s="25">
        <v>2.4489999999999998</v>
      </c>
      <c r="C462" s="24">
        <v>0.16300000000000001</v>
      </c>
      <c r="D462" s="24">
        <v>0.215</v>
      </c>
      <c r="E462" s="24">
        <v>0.28999999999999998</v>
      </c>
      <c r="F462" s="24">
        <v>0.37</v>
      </c>
      <c r="G462" s="24">
        <v>0.51</v>
      </c>
      <c r="H462" s="24">
        <v>0.60799999999999998</v>
      </c>
    </row>
    <row r="463" spans="1:8" ht="15.75" thickBot="1" x14ac:dyDescent="0.3">
      <c r="A463" s="37" t="s">
        <v>526</v>
      </c>
      <c r="B463" s="25">
        <v>2.6579999999999999</v>
      </c>
      <c r="C463" s="24">
        <v>0.17399999999999999</v>
      </c>
      <c r="D463" s="24">
        <v>0.22900000000000001</v>
      </c>
      <c r="E463" s="24">
        <v>0.31</v>
      </c>
      <c r="F463" s="24">
        <v>0.39700000000000002</v>
      </c>
      <c r="G463" s="24">
        <v>0.54700000000000004</v>
      </c>
      <c r="H463" s="24">
        <v>0.65400000000000003</v>
      </c>
    </row>
    <row r="464" spans="1:8" ht="15.75" thickBot="1" x14ac:dyDescent="0.3">
      <c r="A464" s="37" t="s">
        <v>527</v>
      </c>
      <c r="B464" s="25">
        <v>2.8839999999999999</v>
      </c>
      <c r="C464" s="24">
        <v>0.186</v>
      </c>
      <c r="D464" s="24">
        <v>0.245</v>
      </c>
      <c r="E464" s="24">
        <v>0.33200000000000002</v>
      </c>
      <c r="F464" s="24">
        <v>0.42599999999999999</v>
      </c>
      <c r="G464" s="24">
        <v>0.58499999999999996</v>
      </c>
      <c r="H464" s="24">
        <v>0.70299999999999996</v>
      </c>
    </row>
    <row r="465" spans="1:8" ht="15.75" thickBot="1" x14ac:dyDescent="0.3">
      <c r="A465" s="37" t="s">
        <v>528</v>
      </c>
      <c r="B465" s="25">
        <v>3.13</v>
      </c>
      <c r="C465" s="24">
        <v>0.19900000000000001</v>
      </c>
      <c r="D465" s="24">
        <v>0.26300000000000001</v>
      </c>
      <c r="E465" s="24">
        <v>0.35499999999999998</v>
      </c>
      <c r="F465" s="24">
        <v>0.45700000000000002</v>
      </c>
      <c r="G465" s="24">
        <v>0.626</v>
      </c>
      <c r="H465" s="24">
        <v>0.755</v>
      </c>
    </row>
    <row r="466" spans="1:8" ht="15.75" thickBot="1" x14ac:dyDescent="0.3">
      <c r="A466" s="37" t="s">
        <v>529</v>
      </c>
      <c r="B466" s="25">
        <v>3.3969999999999998</v>
      </c>
      <c r="C466" s="24">
        <v>0.21199999999999999</v>
      </c>
      <c r="D466" s="24">
        <v>0.28299999999999997</v>
      </c>
      <c r="E466" s="24">
        <v>0.38</v>
      </c>
      <c r="F466" s="24">
        <v>0.49</v>
      </c>
      <c r="G466" s="24">
        <v>0.67</v>
      </c>
      <c r="H466" s="24">
        <v>0.81</v>
      </c>
    </row>
    <row r="467" spans="1:8" ht="15.75" thickBot="1" x14ac:dyDescent="0.3">
      <c r="A467" s="37" t="s">
        <v>530</v>
      </c>
      <c r="B467" s="25">
        <v>3.6859999999999999</v>
      </c>
      <c r="C467" s="24">
        <v>0.22700000000000001</v>
      </c>
      <c r="D467" s="24">
        <v>0.30299999999999999</v>
      </c>
      <c r="E467" s="24">
        <v>0.40699999999999997</v>
      </c>
      <c r="F467" s="24">
        <v>0.52500000000000002</v>
      </c>
      <c r="G467" s="24">
        <v>0.71599999999999997</v>
      </c>
      <c r="H467" s="24">
        <v>0.86799999999999999</v>
      </c>
    </row>
    <row r="468" spans="1:8" ht="15.75" thickBot="1" x14ac:dyDescent="0.3">
      <c r="A468" s="37" t="s">
        <v>531</v>
      </c>
      <c r="B468" s="25">
        <v>4</v>
      </c>
      <c r="C468" s="24">
        <v>0.24199999999999999</v>
      </c>
      <c r="D468" s="24">
        <v>0.32400000000000001</v>
      </c>
      <c r="E468" s="24">
        <v>0.435</v>
      </c>
      <c r="F468" s="24">
        <v>0.56200000000000006</v>
      </c>
      <c r="G468" s="24">
        <v>0.76400000000000001</v>
      </c>
      <c r="H468" s="24">
        <v>0.93100000000000005</v>
      </c>
    </row>
    <row r="469" spans="1:8" ht="15.75" thickBot="1" x14ac:dyDescent="0.3">
      <c r="A469" s="37" t="s">
        <v>532</v>
      </c>
      <c r="B469" s="25">
        <v>4.34</v>
      </c>
      <c r="C469" s="24">
        <v>0.25900000000000001</v>
      </c>
      <c r="D469" s="24">
        <v>0.34599999999999997</v>
      </c>
      <c r="E469" s="24">
        <v>0.46500000000000002</v>
      </c>
      <c r="F469" s="24">
        <v>0.60099999999999998</v>
      </c>
      <c r="G469" s="24">
        <v>0.81499999999999995</v>
      </c>
      <c r="H469" s="24">
        <v>0.996</v>
      </c>
    </row>
    <row r="470" spans="1:8" ht="15.75" thickBot="1" x14ac:dyDescent="0.3">
      <c r="A470" s="37" t="s">
        <v>533</v>
      </c>
      <c r="B470" s="25">
        <v>4.7090000000000005</v>
      </c>
      <c r="C470" s="24">
        <v>0.27700000000000002</v>
      </c>
      <c r="D470" s="24">
        <v>0.371</v>
      </c>
      <c r="E470" s="24">
        <v>0.498</v>
      </c>
      <c r="F470" s="24">
        <v>0.64300000000000002</v>
      </c>
      <c r="G470" s="24">
        <v>0.86799999999999999</v>
      </c>
      <c r="H470" s="24">
        <v>1.0649999999999999</v>
      </c>
    </row>
    <row r="471" spans="1:8" ht="15.75" thickBot="1" x14ac:dyDescent="0.3">
      <c r="A471" s="37" t="s">
        <v>534</v>
      </c>
      <c r="B471" s="25">
        <v>5.1100000000000003</v>
      </c>
      <c r="C471" s="24">
        <v>0.29599999999999999</v>
      </c>
      <c r="D471" s="24">
        <v>0.39700000000000002</v>
      </c>
      <c r="E471" s="24">
        <v>0.53100000000000003</v>
      </c>
      <c r="F471" s="24">
        <v>0.68700000000000006</v>
      </c>
      <c r="G471" s="24">
        <v>0.92500000000000004</v>
      </c>
      <c r="H471" s="24">
        <v>1.139</v>
      </c>
    </row>
    <row r="472" spans="1:8" ht="15.75" thickBot="1" x14ac:dyDescent="0.3">
      <c r="A472" s="37" t="s">
        <v>535</v>
      </c>
      <c r="B472" s="25">
        <v>5.5449999999999999</v>
      </c>
      <c r="C472" s="24">
        <v>0.316</v>
      </c>
      <c r="D472" s="24">
        <v>0.42399999999999999</v>
      </c>
      <c r="E472" s="24">
        <v>0.56499999999999995</v>
      </c>
      <c r="F472" s="24">
        <v>0.73599999999999999</v>
      </c>
      <c r="G472" s="24">
        <v>0.98499999999999999</v>
      </c>
      <c r="H472" s="24">
        <v>1.216</v>
      </c>
    </row>
    <row r="473" spans="1:8" ht="15.75" thickBot="1" x14ac:dyDescent="0.3">
      <c r="A473" s="37" t="s">
        <v>536</v>
      </c>
      <c r="B473" s="25">
        <v>6.0170000000000003</v>
      </c>
      <c r="C473" s="24">
        <v>0.33700000000000002</v>
      </c>
      <c r="D473" s="24">
        <v>0.45400000000000001</v>
      </c>
      <c r="E473" s="24">
        <v>0.60799999999999998</v>
      </c>
      <c r="F473" s="24">
        <v>0.78700000000000003</v>
      </c>
      <c r="G473" s="24">
        <v>1.0609999999999999</v>
      </c>
      <c r="H473" s="24">
        <v>1.298</v>
      </c>
    </row>
    <row r="474" spans="1:8" ht="15.75" thickBot="1" x14ac:dyDescent="0.3">
      <c r="A474" s="37" t="s">
        <v>537</v>
      </c>
      <c r="B474" s="25">
        <v>6.5289999999999999</v>
      </c>
      <c r="C474" s="24">
        <v>0.36</v>
      </c>
      <c r="D474" s="24">
        <v>0.48699999999999999</v>
      </c>
      <c r="E474" s="24">
        <v>0.65600000000000003</v>
      </c>
      <c r="F474" s="24">
        <v>0.84299999999999997</v>
      </c>
      <c r="G474" s="24">
        <v>1.139</v>
      </c>
      <c r="H474" s="24">
        <v>1.3839999999999999</v>
      </c>
    </row>
    <row r="475" spans="1:8" ht="15.75" thickBot="1" x14ac:dyDescent="0.3">
      <c r="A475" s="37" t="s">
        <v>538</v>
      </c>
      <c r="B475" s="25">
        <v>7.0840000000000005</v>
      </c>
      <c r="C475" s="24">
        <v>0.38500000000000001</v>
      </c>
      <c r="D475" s="24">
        <v>0.52100000000000002</v>
      </c>
      <c r="E475" s="24">
        <v>0.70699999999999996</v>
      </c>
      <c r="F475" s="24">
        <v>0.90200000000000002</v>
      </c>
      <c r="G475" s="24">
        <v>1.2230000000000001</v>
      </c>
      <c r="H475" s="24">
        <v>1.474</v>
      </c>
    </row>
    <row r="476" spans="1:8" ht="15.75" thickBot="1" x14ac:dyDescent="0.3">
      <c r="A476" s="37" t="s">
        <v>539</v>
      </c>
      <c r="B476" s="25">
        <v>7.6870000000000003</v>
      </c>
      <c r="C476" s="24">
        <v>0.41199999999999998</v>
      </c>
      <c r="D476" s="24">
        <v>0.55900000000000005</v>
      </c>
      <c r="E476" s="24">
        <v>0.75700000000000001</v>
      </c>
      <c r="F476" s="24">
        <v>0.96599999999999997</v>
      </c>
      <c r="G476" s="24">
        <v>1.3140000000000001</v>
      </c>
      <c r="H476" s="24">
        <v>1.57</v>
      </c>
    </row>
    <row r="477" spans="1:8" ht="15.75" thickBot="1" x14ac:dyDescent="0.3">
      <c r="A477" s="37" t="s">
        <v>540</v>
      </c>
      <c r="B477" s="25">
        <v>8.3409999999999993</v>
      </c>
      <c r="C477" s="24">
        <v>0.442</v>
      </c>
      <c r="D477" s="24">
        <v>0.59899999999999998</v>
      </c>
      <c r="E477" s="24">
        <v>0.80400000000000005</v>
      </c>
      <c r="F477" s="24">
        <v>1.034</v>
      </c>
      <c r="G477" s="24">
        <v>1.411</v>
      </c>
      <c r="H477" s="24">
        <v>1.671</v>
      </c>
    </row>
    <row r="478" spans="1:8" ht="15.75" thickBot="1" x14ac:dyDescent="0.3">
      <c r="A478" s="37" t="s">
        <v>541</v>
      </c>
      <c r="B478" s="25">
        <v>9.0499999999999989</v>
      </c>
      <c r="C478" s="24">
        <v>0.47099999999999997</v>
      </c>
      <c r="D478" s="24">
        <v>0.64200000000000002</v>
      </c>
      <c r="E478" s="24">
        <v>0.85299999999999998</v>
      </c>
      <c r="F478" s="24">
        <v>1.1120000000000001</v>
      </c>
      <c r="G478" s="24">
        <v>1.516</v>
      </c>
      <c r="H478" s="24">
        <v>1.788</v>
      </c>
    </row>
    <row r="479" spans="1:8" ht="15.75" thickBot="1" x14ac:dyDescent="0.3">
      <c r="A479" s="37" t="s">
        <v>542</v>
      </c>
      <c r="B479" s="25">
        <v>9.82</v>
      </c>
      <c r="C479" s="24">
        <v>0.502</v>
      </c>
      <c r="D479" s="24">
        <v>0.68799999999999994</v>
      </c>
      <c r="E479" s="24">
        <v>0.90500000000000003</v>
      </c>
      <c r="F479" s="24">
        <v>1.1839999999999999</v>
      </c>
      <c r="G479" s="24">
        <v>1.629</v>
      </c>
      <c r="H479" s="24">
        <v>1.92</v>
      </c>
    </row>
    <row r="480" spans="1:8" ht="15.75" thickBot="1" x14ac:dyDescent="0.3">
      <c r="A480" s="37" t="s">
        <v>543</v>
      </c>
      <c r="B480" s="25">
        <v>10.654999999999999</v>
      </c>
      <c r="C480" s="24">
        <v>0.53500000000000003</v>
      </c>
      <c r="D480" s="24">
        <v>0.73799999999999999</v>
      </c>
      <c r="E480" s="24">
        <v>0.95899999999999996</v>
      </c>
      <c r="F480" s="24">
        <v>1.266</v>
      </c>
      <c r="G480" s="24">
        <v>1.748</v>
      </c>
      <c r="H480" s="24">
        <v>2.0619999999999998</v>
      </c>
    </row>
    <row r="481" spans="1:8" ht="15.75" thickBot="1" x14ac:dyDescent="0.3">
      <c r="A481" s="37" t="s">
        <v>544</v>
      </c>
      <c r="B481" s="25">
        <v>11.561</v>
      </c>
      <c r="C481" s="24">
        <v>0.57099999999999995</v>
      </c>
      <c r="D481" s="24">
        <v>0.79100000000000004</v>
      </c>
      <c r="E481" s="24">
        <v>1.0169999999999999</v>
      </c>
      <c r="F481" s="24">
        <v>1.365</v>
      </c>
      <c r="G481" s="24">
        <v>1.875</v>
      </c>
      <c r="H481" s="24">
        <v>2.2149999999999999</v>
      </c>
    </row>
    <row r="482" spans="1:8" ht="15.75" thickBot="1" x14ac:dyDescent="0.3">
      <c r="A482" s="37" t="s">
        <v>545</v>
      </c>
      <c r="B482" s="25">
        <v>12.543999999999999</v>
      </c>
      <c r="C482" s="24">
        <v>0.61</v>
      </c>
      <c r="D482" s="24">
        <v>0.85199999999999998</v>
      </c>
      <c r="E482" s="24">
        <v>1.0860000000000001</v>
      </c>
      <c r="F482" s="24">
        <v>1.47</v>
      </c>
      <c r="G482" s="24">
        <v>2.0089999999999999</v>
      </c>
      <c r="H482" s="24">
        <v>2.38</v>
      </c>
    </row>
    <row r="483" spans="1:8" ht="15.75" thickBot="1" x14ac:dyDescent="0.3">
      <c r="A483" s="37" t="s">
        <v>546</v>
      </c>
      <c r="B483" s="25">
        <v>13.610999999999999</v>
      </c>
      <c r="C483" s="24">
        <v>0.65100000000000002</v>
      </c>
      <c r="D483" s="24">
        <v>0.92300000000000004</v>
      </c>
      <c r="E483" s="24">
        <v>1.165</v>
      </c>
      <c r="F483" s="24">
        <v>1.5820000000000001</v>
      </c>
      <c r="G483" s="24">
        <v>2.1509999999999998</v>
      </c>
      <c r="H483" s="24">
        <v>2.5569999999999999</v>
      </c>
    </row>
    <row r="484" spans="1:8" ht="15.75" thickBot="1" x14ac:dyDescent="0.3">
      <c r="A484" s="37" t="s">
        <v>547</v>
      </c>
      <c r="B484" s="25">
        <v>14.767999999999999</v>
      </c>
      <c r="C484" s="24">
        <v>0.69399999999999995</v>
      </c>
      <c r="D484" s="24">
        <v>0.999</v>
      </c>
      <c r="E484" s="24">
        <v>1.2490000000000001</v>
      </c>
      <c r="F484" s="24">
        <v>1.68</v>
      </c>
      <c r="G484" s="24">
        <v>2.302</v>
      </c>
      <c r="H484" s="24">
        <v>2.7450000000000001</v>
      </c>
    </row>
    <row r="485" spans="1:8" ht="15.75" thickBot="1" x14ac:dyDescent="0.3">
      <c r="A485" s="37" t="s">
        <v>548</v>
      </c>
      <c r="B485" s="25">
        <v>16.024000000000001</v>
      </c>
      <c r="C485" s="24">
        <v>0.745</v>
      </c>
      <c r="D485" s="24">
        <v>1.0820000000000001</v>
      </c>
      <c r="E485" s="24">
        <v>1.3380000000000001</v>
      </c>
      <c r="F485" s="24">
        <v>1.7829999999999999</v>
      </c>
      <c r="G485" s="24">
        <v>2.4609999999999999</v>
      </c>
      <c r="H485" s="24">
        <v>2.9449999999999998</v>
      </c>
    </row>
    <row r="486" spans="1:8" ht="15.75" thickBot="1" x14ac:dyDescent="0.3">
      <c r="A486" s="37" t="s">
        <v>549</v>
      </c>
      <c r="B486" s="25">
        <v>17.387</v>
      </c>
      <c r="C486" s="24">
        <v>0.80600000000000005</v>
      </c>
      <c r="D486" s="24">
        <v>1.1719999999999999</v>
      </c>
      <c r="E486" s="24">
        <v>1.4319999999999999</v>
      </c>
      <c r="F486" s="24">
        <v>1.891</v>
      </c>
      <c r="G486" s="24">
        <v>2.629</v>
      </c>
      <c r="H486" s="24">
        <v>3.157</v>
      </c>
    </row>
    <row r="487" spans="1:8" ht="15.75" thickBot="1" x14ac:dyDescent="0.3">
      <c r="A487" s="37" t="s">
        <v>550</v>
      </c>
      <c r="B487" s="25">
        <v>18.865000000000002</v>
      </c>
      <c r="C487" s="24">
        <v>0.87</v>
      </c>
      <c r="D487" s="24">
        <v>1.268</v>
      </c>
      <c r="E487" s="24">
        <v>1.532</v>
      </c>
      <c r="F487" s="24">
        <v>1.9830000000000001</v>
      </c>
      <c r="G487" s="24">
        <v>2.8069999999999999</v>
      </c>
      <c r="H487" s="24">
        <v>3.3809999999999998</v>
      </c>
    </row>
    <row r="488" spans="1:8" ht="15.75" thickBot="1" x14ac:dyDescent="0.3">
      <c r="A488" s="37" t="s">
        <v>551</v>
      </c>
      <c r="B488" s="25">
        <v>20.469000000000001</v>
      </c>
      <c r="C488" s="24">
        <v>0.94</v>
      </c>
      <c r="D488" s="24">
        <v>1.355</v>
      </c>
      <c r="E488" s="24">
        <v>1.6379999999999999</v>
      </c>
      <c r="F488" s="24">
        <v>2.11</v>
      </c>
      <c r="G488" s="24">
        <v>2.9940000000000002</v>
      </c>
      <c r="H488" s="24">
        <v>3.6179999999999999</v>
      </c>
    </row>
    <row r="489" spans="1:8" ht="15.75" thickBot="1" x14ac:dyDescent="0.3">
      <c r="A489" s="37" t="s">
        <v>552</v>
      </c>
      <c r="B489" s="25">
        <v>22.209</v>
      </c>
      <c r="C489" s="24">
        <v>1.0149999999999999</v>
      </c>
      <c r="D489" s="24">
        <v>1.444</v>
      </c>
      <c r="E489" s="24">
        <v>1.7509999999999999</v>
      </c>
      <c r="F489" s="24">
        <v>2.2509999999999999</v>
      </c>
      <c r="G489" s="24">
        <v>3.1909999999999998</v>
      </c>
      <c r="H489" s="24">
        <v>3.8690000000000002</v>
      </c>
    </row>
    <row r="490" spans="1:8" ht="15.75" thickBot="1" x14ac:dyDescent="0.3">
      <c r="A490" s="37" t="s">
        <v>553</v>
      </c>
      <c r="B490" s="25">
        <v>24.097000000000001</v>
      </c>
      <c r="C490" s="24">
        <v>1.095</v>
      </c>
      <c r="D490" s="24">
        <v>1.54</v>
      </c>
      <c r="E490" s="24">
        <v>1.869</v>
      </c>
      <c r="F490" s="24">
        <v>2.39</v>
      </c>
      <c r="G490" s="24">
        <v>3.399</v>
      </c>
      <c r="H490" s="24">
        <v>4.1349999999999998</v>
      </c>
    </row>
    <row r="491" spans="1:8" ht="15.75" thickBot="1" x14ac:dyDescent="0.3">
      <c r="A491" s="37" t="s">
        <v>554</v>
      </c>
      <c r="B491" s="25">
        <v>26.146000000000001</v>
      </c>
      <c r="C491" s="24">
        <v>1.179</v>
      </c>
      <c r="D491" s="24">
        <v>1.6419999999999999</v>
      </c>
      <c r="E491" s="24">
        <v>1.994</v>
      </c>
      <c r="F491" s="24">
        <v>2.5619999999999998</v>
      </c>
      <c r="G491" s="24">
        <v>3.6179999999999999</v>
      </c>
      <c r="H491" s="24">
        <v>4.415</v>
      </c>
    </row>
    <row r="492" spans="1:8" ht="15.75" thickBot="1" x14ac:dyDescent="0.3">
      <c r="A492" s="37" t="s">
        <v>555</v>
      </c>
      <c r="B492" s="25">
        <v>28.369</v>
      </c>
      <c r="C492" s="24">
        <v>1.254</v>
      </c>
      <c r="D492" s="24">
        <v>1.7509999999999999</v>
      </c>
      <c r="E492" s="24">
        <v>2.1269999999999998</v>
      </c>
      <c r="F492" s="24">
        <v>2.746</v>
      </c>
      <c r="G492" s="24">
        <v>3.8490000000000002</v>
      </c>
      <c r="H492" s="24">
        <v>4.7110000000000003</v>
      </c>
    </row>
    <row r="493" spans="1:8" ht="15.75" thickBot="1" x14ac:dyDescent="0.3">
      <c r="A493" s="37" t="s">
        <v>556</v>
      </c>
      <c r="B493" s="25">
        <v>30.781000000000002</v>
      </c>
      <c r="C493" s="24">
        <v>1.3320000000000001</v>
      </c>
      <c r="D493" s="24">
        <v>1.8660000000000001</v>
      </c>
      <c r="E493" s="24">
        <v>2.3010000000000002</v>
      </c>
      <c r="F493" s="24">
        <v>2.94</v>
      </c>
      <c r="G493" s="24">
        <v>4.093</v>
      </c>
      <c r="H493" s="24">
        <v>5.024</v>
      </c>
    </row>
    <row r="494" spans="1:8" ht="15.75" thickBot="1" x14ac:dyDescent="0.3">
      <c r="A494" s="37" t="s">
        <v>557</v>
      </c>
      <c r="B494" s="25">
        <v>33.397999999999996</v>
      </c>
      <c r="C494" s="24">
        <v>1.415</v>
      </c>
      <c r="D494" s="24">
        <v>1.988</v>
      </c>
      <c r="E494" s="24">
        <v>2.4790000000000001</v>
      </c>
      <c r="F494" s="24">
        <v>3.1459999999999999</v>
      </c>
      <c r="G494" s="24">
        <v>4.3490000000000002</v>
      </c>
      <c r="H494" s="24">
        <v>5.3529999999999998</v>
      </c>
    </row>
    <row r="495" spans="1:8" ht="15.75" thickBot="1" x14ac:dyDescent="0.3">
      <c r="A495" s="37" t="s">
        <v>558</v>
      </c>
      <c r="B495" s="25">
        <v>36.236999999999995</v>
      </c>
      <c r="C495" s="24">
        <v>1.502</v>
      </c>
      <c r="D495" s="24">
        <v>2.1339999999999999</v>
      </c>
      <c r="E495" s="24">
        <v>2.6720000000000002</v>
      </c>
      <c r="F495" s="24">
        <v>3.3650000000000002</v>
      </c>
      <c r="G495" s="24">
        <v>4.6180000000000003</v>
      </c>
      <c r="H495" s="24">
        <v>5.7</v>
      </c>
    </row>
    <row r="496" spans="1:8" ht="15.75" thickBot="1" x14ac:dyDescent="0.3">
      <c r="A496" s="37" t="s">
        <v>559</v>
      </c>
      <c r="B496" s="25">
        <v>39.317999999999998</v>
      </c>
      <c r="C496" s="24">
        <v>1.593</v>
      </c>
      <c r="D496" s="24">
        <v>2.3050000000000002</v>
      </c>
      <c r="E496" s="24">
        <v>2.88</v>
      </c>
      <c r="F496" s="24">
        <v>3.5990000000000002</v>
      </c>
      <c r="G496" s="24">
        <v>4.9020000000000001</v>
      </c>
      <c r="H496" s="24">
        <v>6.0659999999999998</v>
      </c>
    </row>
    <row r="497" spans="1:8" ht="15.75" thickBot="1" x14ac:dyDescent="0.3">
      <c r="A497" s="37" t="s">
        <v>560</v>
      </c>
      <c r="B497" s="25">
        <v>42.660999999999994</v>
      </c>
      <c r="C497" s="24">
        <v>1.704</v>
      </c>
      <c r="D497" s="24">
        <v>2.4889999999999999</v>
      </c>
      <c r="E497" s="24">
        <v>3.1019999999999999</v>
      </c>
      <c r="F497" s="24">
        <v>3.8460000000000001</v>
      </c>
      <c r="G497" s="24">
        <v>5.2009999999999996</v>
      </c>
      <c r="H497" s="24">
        <v>6.452</v>
      </c>
    </row>
    <row r="498" spans="1:8" ht="15.75" thickBot="1" x14ac:dyDescent="0.3">
      <c r="A498" s="37" t="s">
        <v>561</v>
      </c>
      <c r="B498" s="25">
        <v>46.287999999999997</v>
      </c>
      <c r="C498" s="24">
        <v>1.8280000000000001</v>
      </c>
      <c r="D498" s="24">
        <v>2.6850000000000001</v>
      </c>
      <c r="E498" s="24">
        <v>3.339</v>
      </c>
      <c r="F498" s="24">
        <v>4.1079999999999997</v>
      </c>
      <c r="G498" s="24">
        <v>5.516</v>
      </c>
      <c r="H498" s="24">
        <v>6.8579999999999997</v>
      </c>
    </row>
    <row r="499" spans="1:8" ht="15.75" thickBot="1" x14ac:dyDescent="0.3">
      <c r="A499" s="37" t="s">
        <v>562</v>
      </c>
      <c r="B499" s="25">
        <v>50.222999999999999</v>
      </c>
      <c r="C499" s="24">
        <v>1.9590000000000001</v>
      </c>
      <c r="D499" s="24">
        <v>2.8959999999999999</v>
      </c>
      <c r="E499" s="24">
        <v>3.5910000000000002</v>
      </c>
      <c r="F499" s="24">
        <v>4.4020000000000001</v>
      </c>
      <c r="G499" s="24">
        <v>5.8470000000000004</v>
      </c>
      <c r="H499" s="24">
        <v>7.2850000000000001</v>
      </c>
    </row>
    <row r="500" spans="1:8" ht="15.75" thickBot="1" x14ac:dyDescent="0.3">
      <c r="A500" s="37" t="s">
        <v>563</v>
      </c>
      <c r="B500" s="25">
        <v>54.491999999999997</v>
      </c>
      <c r="C500" s="24">
        <v>2.1</v>
      </c>
      <c r="D500" s="24">
        <v>3.1070000000000002</v>
      </c>
      <c r="E500" s="24">
        <v>3.8580000000000001</v>
      </c>
      <c r="F500" s="24">
        <v>4.7450000000000001</v>
      </c>
      <c r="G500" s="24">
        <v>6.3209999999999997</v>
      </c>
      <c r="H500" s="24">
        <v>7.7350000000000003</v>
      </c>
    </row>
    <row r="501" spans="1:8" ht="15.75" thickBot="1" x14ac:dyDescent="0.3">
      <c r="A501" s="37" t="s">
        <v>564</v>
      </c>
      <c r="B501" s="25">
        <v>59.123999999999995</v>
      </c>
      <c r="C501" s="24">
        <v>2.25</v>
      </c>
      <c r="D501" s="24">
        <v>3.3010000000000002</v>
      </c>
      <c r="E501" s="24">
        <v>4.1420000000000003</v>
      </c>
      <c r="F501" s="24">
        <v>5.1150000000000002</v>
      </c>
      <c r="G501" s="24">
        <v>6.7690000000000001</v>
      </c>
      <c r="H501" s="24">
        <v>8.2089999999999996</v>
      </c>
    </row>
    <row r="502" spans="1:8" ht="15.75" thickBot="1" x14ac:dyDescent="0.3">
      <c r="A502" s="37" t="s">
        <v>565</v>
      </c>
      <c r="B502" s="25">
        <v>64.150000000000006</v>
      </c>
      <c r="C502" s="24">
        <v>2.411</v>
      </c>
      <c r="D502" s="24">
        <v>3.5049999999999999</v>
      </c>
      <c r="E502" s="24">
        <v>4.4429999999999996</v>
      </c>
      <c r="F502" s="24">
        <v>5.51</v>
      </c>
      <c r="G502" s="24">
        <v>7.2430000000000003</v>
      </c>
      <c r="H502" s="24">
        <v>8.7089999999999996</v>
      </c>
    </row>
    <row r="503" spans="1:8" ht="15.75" thickBot="1" x14ac:dyDescent="0.3">
      <c r="A503" s="37" t="s">
        <v>566</v>
      </c>
      <c r="B503" s="25">
        <v>69.603000000000009</v>
      </c>
      <c r="C503" s="24">
        <v>2.5819999999999999</v>
      </c>
      <c r="D503" s="24">
        <v>3.72</v>
      </c>
      <c r="E503" s="24">
        <v>4.7619999999999996</v>
      </c>
      <c r="F503" s="24">
        <v>5.931</v>
      </c>
      <c r="G503" s="24">
        <v>7.5919999999999996</v>
      </c>
      <c r="H503" s="24">
        <v>9.234</v>
      </c>
    </row>
    <row r="504" spans="1:8" ht="15.75" thickBot="1" x14ac:dyDescent="0.3">
      <c r="A504" s="37" t="s">
        <v>567</v>
      </c>
      <c r="B504" s="25">
        <v>75.52000000000001</v>
      </c>
      <c r="C504" s="24">
        <v>2.7639999999999998</v>
      </c>
      <c r="D504" s="24">
        <v>3.9460000000000002</v>
      </c>
      <c r="E504" s="24">
        <v>5.0990000000000002</v>
      </c>
      <c r="F504" s="24">
        <v>6.3789999999999996</v>
      </c>
      <c r="G504" s="24">
        <v>8.1630000000000003</v>
      </c>
      <c r="H504" s="24">
        <v>9.9359999999999999</v>
      </c>
    </row>
    <row r="505" spans="1:8" ht="15.75" thickBot="1" x14ac:dyDescent="0.3">
      <c r="A505" s="37" t="s">
        <v>568</v>
      </c>
      <c r="B505" s="25">
        <v>81.94</v>
      </c>
      <c r="C505" s="24">
        <v>2.9580000000000002</v>
      </c>
      <c r="D505" s="24">
        <v>4.1840000000000002</v>
      </c>
      <c r="E505" s="24">
        <v>5.4569999999999999</v>
      </c>
      <c r="F505" s="24">
        <v>6.8559999999999999</v>
      </c>
      <c r="G505" s="24">
        <v>8.77</v>
      </c>
      <c r="H505" s="24">
        <v>10.638999999999999</v>
      </c>
    </row>
    <row r="506" spans="1:8" ht="15.75" thickBot="1" x14ac:dyDescent="0.3">
      <c r="A506" s="37" t="s">
        <v>569</v>
      </c>
      <c r="B506" s="25">
        <v>88.905000000000001</v>
      </c>
      <c r="C506" s="24">
        <v>3.165</v>
      </c>
      <c r="D506" s="24">
        <v>4.4349999999999996</v>
      </c>
      <c r="E506" s="24">
        <v>5.8280000000000003</v>
      </c>
      <c r="F506" s="24">
        <v>7.3620000000000001</v>
      </c>
      <c r="G506" s="24">
        <v>9.4139999999999997</v>
      </c>
      <c r="H506" s="24">
        <v>11.382999999999999</v>
      </c>
    </row>
    <row r="507" spans="1:8" ht="15.75" thickBot="1" x14ac:dyDescent="0.3">
      <c r="A507" s="37" t="s">
        <v>570</v>
      </c>
      <c r="B507" s="25">
        <v>96.462000000000003</v>
      </c>
      <c r="C507" s="24">
        <v>3.3839999999999999</v>
      </c>
      <c r="D507" s="24">
        <v>4.7149999999999999</v>
      </c>
      <c r="E507" s="24">
        <v>6.3440000000000003</v>
      </c>
      <c r="F507" s="24">
        <v>7.9</v>
      </c>
      <c r="G507" s="24">
        <v>10.096</v>
      </c>
      <c r="H507" s="24">
        <v>12.17</v>
      </c>
    </row>
    <row r="508" spans="1:8" ht="15.75" thickBot="1" x14ac:dyDescent="0.3">
      <c r="A508" s="37" t="s">
        <v>571</v>
      </c>
      <c r="B508" s="26">
        <v>104.66200000000001</v>
      </c>
      <c r="C508" s="24">
        <v>3.617</v>
      </c>
      <c r="D508" s="24">
        <v>5.0629999999999997</v>
      </c>
      <c r="E508" s="24">
        <v>6.8230000000000004</v>
      </c>
      <c r="F508" s="24">
        <v>8.4700000000000006</v>
      </c>
      <c r="G508" s="24">
        <v>10.819000000000001</v>
      </c>
      <c r="H508" s="24">
        <v>13.000999999999999</v>
      </c>
    </row>
    <row r="509" spans="1:8" ht="15.75" thickBot="1" x14ac:dyDescent="0.3">
      <c r="A509" s="37" t="s">
        <v>572</v>
      </c>
      <c r="B509" s="27">
        <v>113.55900000000001</v>
      </c>
      <c r="C509" s="24">
        <v>3.8639999999999999</v>
      </c>
      <c r="D509" s="24">
        <v>5.4340000000000002</v>
      </c>
      <c r="E509" s="24">
        <v>7.3319999999999999</v>
      </c>
      <c r="F509" s="24">
        <v>9.0739999999999998</v>
      </c>
      <c r="G509" s="24">
        <v>11.568</v>
      </c>
      <c r="H509" s="24">
        <v>13.753</v>
      </c>
    </row>
    <row r="510" spans="1:8" ht="15.75" thickBot="1" x14ac:dyDescent="0.3">
      <c r="A510" s="37" t="s">
        <v>573</v>
      </c>
      <c r="B510" s="27">
        <v>123.212</v>
      </c>
      <c r="C510" s="24">
        <v>4.1260000000000003</v>
      </c>
      <c r="D510" s="24">
        <v>5.8310000000000004</v>
      </c>
      <c r="E510" s="24">
        <v>7.8719999999999999</v>
      </c>
      <c r="F510" s="24">
        <v>9.7129999999999992</v>
      </c>
      <c r="G510" s="24">
        <v>12.359</v>
      </c>
      <c r="H510" s="24">
        <v>14.752000000000001</v>
      </c>
    </row>
    <row r="511" spans="1:8" ht="15.75" thickBot="1" x14ac:dyDescent="0.3">
      <c r="A511" s="37" t="s">
        <v>574</v>
      </c>
      <c r="B511" s="27">
        <v>133.68600000000001</v>
      </c>
      <c r="C511" s="24">
        <v>4.4029999999999996</v>
      </c>
      <c r="D511" s="24">
        <v>6.2539999999999996</v>
      </c>
      <c r="E511" s="24">
        <v>8.4459999999999997</v>
      </c>
      <c r="F511" s="24">
        <v>10.39</v>
      </c>
      <c r="G511" s="24">
        <v>13.193</v>
      </c>
      <c r="H511" s="24">
        <v>15.81</v>
      </c>
    </row>
    <row r="512" spans="1:8" ht="15.75" thickBot="1" x14ac:dyDescent="0.3">
      <c r="A512" s="37" t="s">
        <v>575</v>
      </c>
      <c r="B512" s="27">
        <v>145.05000000000001</v>
      </c>
      <c r="C512" s="24">
        <v>4.6970000000000001</v>
      </c>
      <c r="D512" s="24">
        <v>6.7050000000000001</v>
      </c>
      <c r="E512" s="24">
        <v>9.0530000000000008</v>
      </c>
      <c r="F512" s="24">
        <v>11.097</v>
      </c>
      <c r="G512" s="24">
        <v>14.071999999999999</v>
      </c>
      <c r="H512" s="24">
        <v>16.928999999999998</v>
      </c>
    </row>
    <row r="513" spans="1:17" ht="15.75" thickBot="1" x14ac:dyDescent="0.3">
      <c r="A513" s="37" t="s">
        <v>576</v>
      </c>
      <c r="B513" s="27">
        <v>157.38</v>
      </c>
      <c r="C513" s="24">
        <v>5.0069999999999997</v>
      </c>
      <c r="D513" s="24">
        <v>7.1840000000000002</v>
      </c>
      <c r="E513" s="24">
        <v>9.6669999999999998</v>
      </c>
      <c r="F513" s="24">
        <v>11.859</v>
      </c>
      <c r="G513" s="24">
        <v>14.997</v>
      </c>
      <c r="H513" s="24">
        <v>18.100999999999999</v>
      </c>
    </row>
    <row r="514" spans="1:17" ht="15.75" thickBot="1" x14ac:dyDescent="0.3">
      <c r="A514" s="37" t="s">
        <v>577</v>
      </c>
      <c r="B514" s="27">
        <v>170.75800000000001</v>
      </c>
      <c r="C514" s="24">
        <v>5.335</v>
      </c>
      <c r="D514" s="24">
        <v>7.694</v>
      </c>
      <c r="E514" s="24">
        <v>10.294</v>
      </c>
      <c r="F514" s="24">
        <v>12.656000000000001</v>
      </c>
      <c r="G514" s="24">
        <v>15.996</v>
      </c>
      <c r="H514" s="24">
        <v>19.323</v>
      </c>
    </row>
    <row r="515" spans="1:17" ht="15.75" thickBot="1" x14ac:dyDescent="0.3">
      <c r="A515" s="37" t="s">
        <v>578</v>
      </c>
      <c r="B515" s="27">
        <v>185.273</v>
      </c>
      <c r="C515" s="24">
        <v>5.6820000000000004</v>
      </c>
      <c r="D515" s="24">
        <v>8.2360000000000007</v>
      </c>
      <c r="E515" s="24">
        <v>10.962999999999999</v>
      </c>
      <c r="F515" s="24">
        <v>13.816000000000001</v>
      </c>
      <c r="G515" s="24">
        <v>17.152000000000001</v>
      </c>
      <c r="H515" s="24">
        <v>20.611000000000001</v>
      </c>
    </row>
    <row r="516" spans="1:17" ht="15.75" thickBot="1" x14ac:dyDescent="0.3">
      <c r="A516" s="37" t="s">
        <v>579</v>
      </c>
      <c r="B516" s="27">
        <v>201.02199999999999</v>
      </c>
      <c r="C516" s="24">
        <v>6.0469999999999997</v>
      </c>
      <c r="D516" s="24">
        <v>8.8109999999999999</v>
      </c>
      <c r="E516" s="24">
        <v>11.677</v>
      </c>
      <c r="F516" s="24">
        <v>14.815</v>
      </c>
      <c r="G516" s="24">
        <v>18.376999999999999</v>
      </c>
      <c r="H516" s="24">
        <v>21.966999999999999</v>
      </c>
    </row>
    <row r="517" spans="1:17" ht="15.75" thickBot="1" x14ac:dyDescent="0.3">
      <c r="A517" s="37" t="s">
        <v>580</v>
      </c>
      <c r="B517" s="27">
        <v>218.10900000000001</v>
      </c>
      <c r="C517" s="24">
        <v>6.4329999999999998</v>
      </c>
      <c r="D517" s="24">
        <v>9.4209999999999994</v>
      </c>
      <c r="E517" s="24">
        <v>12.44</v>
      </c>
      <c r="F517" s="24">
        <v>15.874000000000001</v>
      </c>
      <c r="G517" s="24">
        <v>19.673999999999999</v>
      </c>
      <c r="H517" s="24">
        <v>23.395</v>
      </c>
    </row>
    <row r="518" spans="1:17" ht="15.75" thickBot="1" x14ac:dyDescent="0.3">
      <c r="A518" s="37" t="s">
        <v>581</v>
      </c>
      <c r="B518" s="27">
        <v>236.649</v>
      </c>
      <c r="C518" s="24">
        <v>6.84</v>
      </c>
      <c r="D518" s="24">
        <v>10.067</v>
      </c>
      <c r="E518" s="24">
        <v>13.252000000000001</v>
      </c>
      <c r="F518" s="24">
        <v>16.994</v>
      </c>
      <c r="G518" s="24">
        <v>21.012</v>
      </c>
      <c r="H518" s="24">
        <v>24.931000000000001</v>
      </c>
      <c r="L518" s="35"/>
      <c r="M518" s="35"/>
      <c r="N518" s="35"/>
      <c r="O518" s="35"/>
      <c r="P518" s="35"/>
      <c r="Q518" s="35"/>
    </row>
    <row r="519" spans="1:17" x14ac:dyDescent="0.25">
      <c r="A519" s="37" t="s">
        <v>582</v>
      </c>
      <c r="B519" s="27">
        <v>256.76499999999999</v>
      </c>
      <c r="C519" s="24">
        <v>7.27</v>
      </c>
      <c r="D519" s="24">
        <v>10.750999999999999</v>
      </c>
      <c r="E519" s="24">
        <v>14.106999999999999</v>
      </c>
      <c r="F519" s="24">
        <v>18.108000000000001</v>
      </c>
      <c r="G519" s="24">
        <v>22.404</v>
      </c>
      <c r="H519" s="24">
        <v>26.716999999999999</v>
      </c>
    </row>
    <row r="521" spans="1:17" x14ac:dyDescent="0.25">
      <c r="A521" s="27" t="s">
        <v>583</v>
      </c>
      <c r="J521" s="34" t="s">
        <v>62</v>
      </c>
      <c r="K521" s="34" t="s">
        <v>61</v>
      </c>
      <c r="L521" s="35" t="str">
        <f>$A521</f>
        <v>Kootingal Moonbi 0.01</v>
      </c>
      <c r="M521" s="35" t="str">
        <f t="shared" ref="M521:Q521" si="5">$A521</f>
        <v>Kootingal Moonbi 0.01</v>
      </c>
      <c r="N521" s="35" t="str">
        <f t="shared" si="5"/>
        <v>Kootingal Moonbi 0.01</v>
      </c>
      <c r="O521" s="35" t="str">
        <f t="shared" si="5"/>
        <v>Kootingal Moonbi 0.01</v>
      </c>
      <c r="P521" s="35" t="str">
        <f t="shared" si="5"/>
        <v>Kootingal Moonbi 0.01</v>
      </c>
      <c r="Q521" s="35" t="str">
        <f t="shared" si="5"/>
        <v>Kootingal Moonbi 0.01</v>
      </c>
    </row>
    <row r="522" spans="1:17" x14ac:dyDescent="0.25">
      <c r="A522" s="27">
        <v>0.01</v>
      </c>
      <c r="C522" s="27" t="s">
        <v>57</v>
      </c>
      <c r="J522" s="34">
        <f>MATCH(Calculator!$E$3,B524:B623,1)</f>
        <v>93</v>
      </c>
      <c r="K522" s="34">
        <f>INDEX(B524:B623,MATCH(Calculator!$E$3,B524:B623,1))</f>
        <v>145.05000000000001</v>
      </c>
      <c r="L522" s="34">
        <f>INDEX(C524:C$10000,$J522)</f>
        <v>1.3680000000000001</v>
      </c>
      <c r="M522" s="34">
        <f>INDEX(D524:D$10000,$J522)</f>
        <v>2.1339999999999999</v>
      </c>
      <c r="N522" s="34">
        <f>INDEX(E524:E$10000,$J522)</f>
        <v>2.7970000000000002</v>
      </c>
      <c r="O522" s="34">
        <f>INDEX(F524:F$10000,$J522)</f>
        <v>3.931</v>
      </c>
      <c r="P522" s="34">
        <f>INDEX(G524:G$10000,$J522)</f>
        <v>5.6559999999999997</v>
      </c>
      <c r="Q522" s="34">
        <f>INDEX(H524:H$10000,$J522)</f>
        <v>7.032</v>
      </c>
    </row>
    <row r="523" spans="1:17" x14ac:dyDescent="0.25">
      <c r="A523" s="27" t="s">
        <v>58</v>
      </c>
      <c r="B523" s="27" t="s">
        <v>56</v>
      </c>
      <c r="C523" s="27" t="s">
        <v>54</v>
      </c>
      <c r="D523" s="27" t="s">
        <v>55</v>
      </c>
      <c r="E523" s="27">
        <v>0.1</v>
      </c>
      <c r="F523" s="27">
        <v>0.05</v>
      </c>
      <c r="G523" s="27">
        <v>0.02</v>
      </c>
      <c r="H523" s="27">
        <v>0.01</v>
      </c>
      <c r="J523" s="34">
        <f>MATCH(Calculator!$E$3,B524:B623,1)+1</f>
        <v>94</v>
      </c>
      <c r="K523" s="34">
        <f>INDEX(B524:B623,MATCH(Calculator!$E$3,B524:B623,1)+1)</f>
        <v>157.38</v>
      </c>
      <c r="L523" s="34">
        <f>INDEX(C524:C$9999,$J523)</f>
        <v>1.4570000000000001</v>
      </c>
      <c r="M523" s="34">
        <f>INDEX(D524:D$9999,$J523)</f>
        <v>2.254</v>
      </c>
      <c r="N523" s="34">
        <f>INDEX(E524:E$9999,$J523)</f>
        <v>2.956</v>
      </c>
      <c r="O523" s="34">
        <f>INDEX(F524:F$9999,$J523)</f>
        <v>4.1580000000000004</v>
      </c>
      <c r="P523" s="34">
        <f>INDEX(G524:G$9999,$J523)</f>
        <v>6.0019999999999998</v>
      </c>
      <c r="Q523" s="34">
        <f>INDEX(H524:H$9999,$J523)</f>
        <v>7.4790000000000001</v>
      </c>
    </row>
    <row r="524" spans="1:17" ht="15.75" thickBot="1" x14ac:dyDescent="0.3">
      <c r="A524" s="27" t="s">
        <v>79</v>
      </c>
      <c r="B524" s="27">
        <v>2.5000000000000001E-2</v>
      </c>
      <c r="C524" s="27">
        <v>0</v>
      </c>
      <c r="D524" s="27">
        <v>1E-3</v>
      </c>
      <c r="E524" s="27">
        <v>1E-3</v>
      </c>
      <c r="F524" s="27">
        <v>2E-3</v>
      </c>
      <c r="G524" s="27">
        <v>4.0000000000000001E-3</v>
      </c>
      <c r="H524" s="27">
        <v>6.0000000000000001E-3</v>
      </c>
      <c r="L524" s="36">
        <f>_xlfn.FORECAST.LINEAR(Calculator!$E$3,L522:L523,K522:K523)</f>
        <v>1.4037299270072994</v>
      </c>
      <c r="M524" s="36">
        <f>_xlfn.FORECAST.LINEAR(Calculator!$E$3,M522:M523,K522:K523)</f>
        <v>2.1821751824817515</v>
      </c>
      <c r="N524" s="36">
        <f>_xlfn.FORECAST.LINEAR(Calculator!$E$3,N522:N523,K522:K523)</f>
        <v>2.8608321167883215</v>
      </c>
      <c r="O524" s="36">
        <f>_xlfn.FORECAST.LINEAR(Calculator!$E$3,O522:O523,K522:K523)</f>
        <v>4.0221313868613136</v>
      </c>
      <c r="P524" s="36">
        <f>_xlfn.FORECAST.LINEAR(Calculator!$E$3,P522:P523,K522:K523)</f>
        <v>5.7949051094890507</v>
      </c>
      <c r="Q524" s="36">
        <f>_xlfn.FORECAST.LINEAR(Calculator!$E$3,Q522:Q523,K522:K523)</f>
        <v>7.2114525547445254</v>
      </c>
    </row>
    <row r="525" spans="1:17" x14ac:dyDescent="0.25">
      <c r="A525" s="27" t="s">
        <v>80</v>
      </c>
      <c r="B525" s="27">
        <v>0.04</v>
      </c>
      <c r="C525" s="27">
        <v>0</v>
      </c>
      <c r="D525" s="27">
        <v>0</v>
      </c>
      <c r="E525" s="27">
        <v>3.0000000000000001E-3</v>
      </c>
      <c r="F525" s="27">
        <v>4.0000000000000001E-3</v>
      </c>
      <c r="G525" s="27">
        <v>8.0000000000000002E-3</v>
      </c>
      <c r="H525" s="27">
        <v>8.9999999999999993E-3</v>
      </c>
    </row>
    <row r="526" spans="1:17" x14ac:dyDescent="0.25">
      <c r="A526" s="27" t="s">
        <v>81</v>
      </c>
      <c r="B526" s="27">
        <v>5.5E-2</v>
      </c>
      <c r="C526" s="27">
        <v>0</v>
      </c>
      <c r="D526" s="27">
        <v>3.0000000000000001E-3</v>
      </c>
      <c r="E526" s="27">
        <v>4.0000000000000001E-3</v>
      </c>
      <c r="F526" s="27">
        <v>6.0000000000000001E-3</v>
      </c>
      <c r="G526" s="27">
        <v>0.01</v>
      </c>
      <c r="H526" s="27">
        <v>1.2E-2</v>
      </c>
    </row>
    <row r="527" spans="1:17" x14ac:dyDescent="0.25">
      <c r="A527" s="27" t="s">
        <v>82</v>
      </c>
      <c r="B527" s="27">
        <v>7.0000000000000007E-2</v>
      </c>
      <c r="C527" s="27">
        <v>2E-3</v>
      </c>
      <c r="D527" s="27">
        <v>4.0000000000000001E-3</v>
      </c>
      <c r="E527" s="27">
        <v>5.0000000000000001E-3</v>
      </c>
      <c r="F527" s="27">
        <v>8.0000000000000002E-3</v>
      </c>
      <c r="G527" s="27">
        <v>1.2E-2</v>
      </c>
      <c r="H527" s="27">
        <v>1.4999999999999999E-2</v>
      </c>
    </row>
    <row r="528" spans="1:17" x14ac:dyDescent="0.25">
      <c r="A528" s="27" t="s">
        <v>83</v>
      </c>
      <c r="B528" s="27">
        <v>8.5000000000000006E-2</v>
      </c>
      <c r="C528" s="27">
        <v>2E-3</v>
      </c>
      <c r="D528" s="27">
        <v>5.0000000000000001E-3</v>
      </c>
      <c r="E528" s="27">
        <v>7.0000000000000001E-3</v>
      </c>
      <c r="F528" s="27">
        <v>0.01</v>
      </c>
      <c r="G528" s="27">
        <v>1.4E-2</v>
      </c>
      <c r="H528" s="27">
        <v>1.7999999999999999E-2</v>
      </c>
    </row>
    <row r="529" spans="1:8" x14ac:dyDescent="0.25">
      <c r="A529" s="27" t="s">
        <v>84</v>
      </c>
      <c r="B529" s="27">
        <v>0.1</v>
      </c>
      <c r="C529" s="27">
        <v>3.0000000000000001E-3</v>
      </c>
      <c r="D529" s="27">
        <v>6.0000000000000001E-3</v>
      </c>
      <c r="E529" s="27">
        <v>8.0000000000000002E-3</v>
      </c>
      <c r="F529" s="27">
        <v>1.2E-2</v>
      </c>
      <c r="G529" s="27">
        <v>1.7000000000000001E-2</v>
      </c>
      <c r="H529" s="27">
        <v>0.02</v>
      </c>
    </row>
    <row r="530" spans="1:8" x14ac:dyDescent="0.25">
      <c r="A530" s="27" t="s">
        <v>85</v>
      </c>
      <c r="B530" s="27">
        <v>0.115</v>
      </c>
      <c r="C530" s="27">
        <v>3.0000000000000001E-3</v>
      </c>
      <c r="D530" s="27">
        <v>6.0000000000000001E-3</v>
      </c>
      <c r="E530" s="27">
        <v>8.9999999999999993E-3</v>
      </c>
      <c r="F530" s="27">
        <v>1.2999999999999999E-2</v>
      </c>
      <c r="G530" s="27">
        <v>1.9E-2</v>
      </c>
      <c r="H530" s="27">
        <v>2.1999999999999999E-2</v>
      </c>
    </row>
    <row r="531" spans="1:8" x14ac:dyDescent="0.25">
      <c r="A531" s="27" t="s">
        <v>86</v>
      </c>
      <c r="B531" s="27">
        <v>0.13</v>
      </c>
      <c r="C531" s="27">
        <v>4.0000000000000001E-3</v>
      </c>
      <c r="D531" s="27">
        <v>7.0000000000000001E-3</v>
      </c>
      <c r="E531" s="27">
        <v>1.0999999999999999E-2</v>
      </c>
      <c r="F531" s="27">
        <v>1.4999999999999999E-2</v>
      </c>
      <c r="G531" s="27">
        <v>2.1000000000000001E-2</v>
      </c>
      <c r="H531" s="27">
        <v>2.5000000000000001E-2</v>
      </c>
    </row>
    <row r="532" spans="1:8" x14ac:dyDescent="0.25">
      <c r="A532" s="27" t="s">
        <v>87</v>
      </c>
      <c r="B532" s="27">
        <v>0.14499999999999999</v>
      </c>
      <c r="C532" s="27">
        <v>5.0000000000000001E-3</v>
      </c>
      <c r="D532" s="27">
        <v>8.0000000000000002E-3</v>
      </c>
      <c r="E532" s="27">
        <v>1.2E-2</v>
      </c>
      <c r="F532" s="27">
        <v>1.6E-2</v>
      </c>
      <c r="G532" s="27">
        <v>2.3E-2</v>
      </c>
      <c r="H532" s="27">
        <v>2.8000000000000001E-2</v>
      </c>
    </row>
    <row r="533" spans="1:8" x14ac:dyDescent="0.25">
      <c r="A533" s="27" t="s">
        <v>88</v>
      </c>
      <c r="B533" s="27">
        <v>0.16</v>
      </c>
      <c r="C533" s="27">
        <v>5.0000000000000001E-3</v>
      </c>
      <c r="D533" s="27">
        <v>8.9999999999999993E-3</v>
      </c>
      <c r="E533" s="27">
        <v>1.2999999999999999E-2</v>
      </c>
      <c r="F533" s="27">
        <v>1.7999999999999999E-2</v>
      </c>
      <c r="G533" s="27">
        <v>2.5000000000000001E-2</v>
      </c>
      <c r="H533" s="27">
        <v>3.1E-2</v>
      </c>
    </row>
    <row r="534" spans="1:8" x14ac:dyDescent="0.25">
      <c r="A534" s="27" t="s">
        <v>89</v>
      </c>
      <c r="B534" s="27">
        <v>0.17499999999999999</v>
      </c>
      <c r="C534" s="27">
        <v>6.0000000000000001E-3</v>
      </c>
      <c r="D534" s="27">
        <v>0.01</v>
      </c>
      <c r="E534" s="27">
        <v>1.2999999999999999E-2</v>
      </c>
      <c r="F534" s="27">
        <v>1.9E-2</v>
      </c>
      <c r="G534" s="27">
        <v>2.7E-2</v>
      </c>
      <c r="H534" s="27">
        <v>3.4000000000000002E-2</v>
      </c>
    </row>
    <row r="535" spans="1:8" x14ac:dyDescent="0.25">
      <c r="A535" s="27" t="s">
        <v>90</v>
      </c>
      <c r="B535" s="27">
        <v>0.19</v>
      </c>
      <c r="C535" s="27">
        <v>6.0000000000000001E-3</v>
      </c>
      <c r="D535" s="27">
        <v>1.2E-2</v>
      </c>
      <c r="E535" s="27">
        <v>1.4E-2</v>
      </c>
      <c r="F535" s="27">
        <v>0.02</v>
      </c>
      <c r="G535" s="27">
        <v>2.9000000000000001E-2</v>
      </c>
      <c r="H535" s="27">
        <v>3.5999999999999997E-2</v>
      </c>
    </row>
    <row r="536" spans="1:8" x14ac:dyDescent="0.25">
      <c r="A536" s="27" t="s">
        <v>91</v>
      </c>
      <c r="B536" s="27">
        <v>0.20699999999999999</v>
      </c>
      <c r="C536" s="27">
        <v>6.0000000000000001E-3</v>
      </c>
      <c r="D536" s="27">
        <v>1.2999999999999999E-2</v>
      </c>
      <c r="E536" s="27">
        <v>1.6E-2</v>
      </c>
      <c r="F536" s="27">
        <v>2.1000000000000001E-2</v>
      </c>
      <c r="G536" s="27">
        <v>3.2000000000000001E-2</v>
      </c>
      <c r="H536" s="27">
        <v>3.9E-2</v>
      </c>
    </row>
    <row r="537" spans="1:8" x14ac:dyDescent="0.25">
      <c r="A537" s="27" t="s">
        <v>92</v>
      </c>
      <c r="B537" s="27">
        <v>0.22500000000000001</v>
      </c>
      <c r="C537" s="27">
        <v>7.0000000000000001E-3</v>
      </c>
      <c r="D537" s="27">
        <v>1.4E-2</v>
      </c>
      <c r="E537" s="27">
        <v>1.7000000000000001E-2</v>
      </c>
      <c r="F537" s="27">
        <v>2.3E-2</v>
      </c>
      <c r="G537" s="27">
        <v>3.4000000000000002E-2</v>
      </c>
      <c r="H537" s="27">
        <v>4.2000000000000003E-2</v>
      </c>
    </row>
    <row r="538" spans="1:8" x14ac:dyDescent="0.25">
      <c r="A538" s="27" t="s">
        <v>93</v>
      </c>
      <c r="B538" s="27">
        <v>0.245</v>
      </c>
      <c r="C538" s="27">
        <v>7.0000000000000001E-3</v>
      </c>
      <c r="D538" s="27">
        <v>1.4999999999999999E-2</v>
      </c>
      <c r="E538" s="27">
        <v>1.7999999999999999E-2</v>
      </c>
      <c r="F538" s="27">
        <v>2.5000000000000001E-2</v>
      </c>
      <c r="G538" s="27">
        <v>3.5999999999999997E-2</v>
      </c>
      <c r="H538" s="27">
        <v>4.4999999999999998E-2</v>
      </c>
    </row>
    <row r="539" spans="1:8" x14ac:dyDescent="0.25">
      <c r="A539" s="27" t="s">
        <v>94</v>
      </c>
      <c r="B539" s="27">
        <v>0.26600000000000001</v>
      </c>
      <c r="C539" s="27">
        <v>8.0000000000000002E-3</v>
      </c>
      <c r="D539" s="27">
        <v>1.4999999999999999E-2</v>
      </c>
      <c r="E539" s="27">
        <v>1.9E-2</v>
      </c>
      <c r="F539" s="27">
        <v>2.7E-2</v>
      </c>
      <c r="G539" s="27">
        <v>3.9E-2</v>
      </c>
      <c r="H539" s="27">
        <v>4.8000000000000001E-2</v>
      </c>
    </row>
    <row r="540" spans="1:8" x14ac:dyDescent="0.25">
      <c r="A540" s="27" t="s">
        <v>95</v>
      </c>
      <c r="B540" s="27">
        <v>0.28899999999999998</v>
      </c>
      <c r="C540" s="27">
        <v>8.0000000000000002E-3</v>
      </c>
      <c r="D540" s="27">
        <v>1.6E-2</v>
      </c>
      <c r="E540" s="27">
        <v>2.1000000000000001E-2</v>
      </c>
      <c r="F540" s="27">
        <v>2.8000000000000001E-2</v>
      </c>
      <c r="G540" s="27">
        <v>4.2000000000000003E-2</v>
      </c>
      <c r="H540" s="27">
        <v>5.1999999999999998E-2</v>
      </c>
    </row>
    <row r="541" spans="1:8" x14ac:dyDescent="0.25">
      <c r="A541" s="27" t="s">
        <v>96</v>
      </c>
      <c r="B541" s="27">
        <v>0.314</v>
      </c>
      <c r="C541" s="27">
        <v>8.9999999999999993E-3</v>
      </c>
      <c r="D541" s="27">
        <v>1.7999999999999999E-2</v>
      </c>
      <c r="E541" s="27">
        <v>2.1999999999999999E-2</v>
      </c>
      <c r="F541" s="27">
        <v>3.1E-2</v>
      </c>
      <c r="G541" s="27">
        <v>4.3999999999999997E-2</v>
      </c>
      <c r="H541" s="27">
        <v>5.6000000000000001E-2</v>
      </c>
    </row>
    <row r="542" spans="1:8" x14ac:dyDescent="0.25">
      <c r="A542" s="27" t="s">
        <v>97</v>
      </c>
      <c r="B542" s="27">
        <v>0.34100000000000003</v>
      </c>
      <c r="C542" s="27">
        <v>0.01</v>
      </c>
      <c r="D542" s="27">
        <v>1.9E-2</v>
      </c>
      <c r="E542" s="27">
        <v>2.3E-2</v>
      </c>
      <c r="F542" s="27">
        <v>3.3000000000000002E-2</v>
      </c>
      <c r="G542" s="27">
        <v>4.7E-2</v>
      </c>
      <c r="H542" s="27">
        <v>5.8999999999999997E-2</v>
      </c>
    </row>
    <row r="543" spans="1:8" x14ac:dyDescent="0.25">
      <c r="A543" s="27" t="s">
        <v>98</v>
      </c>
      <c r="B543" s="27">
        <v>0.37</v>
      </c>
      <c r="C543" s="27">
        <v>1.0999999999999999E-2</v>
      </c>
      <c r="D543" s="27">
        <v>0.02</v>
      </c>
      <c r="E543" s="27">
        <v>2.5000000000000001E-2</v>
      </c>
      <c r="F543" s="27">
        <v>3.5000000000000003E-2</v>
      </c>
      <c r="G543" s="27">
        <v>0.05</v>
      </c>
      <c r="H543" s="27">
        <v>6.4000000000000001E-2</v>
      </c>
    </row>
    <row r="544" spans="1:8" x14ac:dyDescent="0.25">
      <c r="A544" s="27" t="s">
        <v>99</v>
      </c>
      <c r="B544" s="27">
        <v>0.40200000000000002</v>
      </c>
      <c r="C544" s="27">
        <v>1.0999999999999999E-2</v>
      </c>
      <c r="D544" s="27">
        <v>2.1999999999999999E-2</v>
      </c>
      <c r="E544" s="27">
        <v>2.7E-2</v>
      </c>
      <c r="F544" s="27">
        <v>3.6999999999999998E-2</v>
      </c>
      <c r="G544" s="27">
        <v>5.3999999999999999E-2</v>
      </c>
      <c r="H544" s="27">
        <v>6.8000000000000005E-2</v>
      </c>
    </row>
    <row r="545" spans="1:8" x14ac:dyDescent="0.25">
      <c r="A545" s="27" t="s">
        <v>100</v>
      </c>
      <c r="B545" s="27">
        <v>0.437</v>
      </c>
      <c r="C545" s="27">
        <v>1.2E-2</v>
      </c>
      <c r="D545" s="27">
        <v>2.4E-2</v>
      </c>
      <c r="E545" s="27">
        <v>2.9000000000000001E-2</v>
      </c>
      <c r="F545" s="27">
        <v>0.04</v>
      </c>
      <c r="G545" s="27">
        <v>5.7000000000000002E-2</v>
      </c>
      <c r="H545" s="27">
        <v>7.2999999999999995E-2</v>
      </c>
    </row>
    <row r="546" spans="1:8" x14ac:dyDescent="0.25">
      <c r="A546" s="27" t="s">
        <v>101</v>
      </c>
      <c r="B546" s="27">
        <v>0.47499999999999998</v>
      </c>
      <c r="C546" s="27">
        <v>1.2999999999999999E-2</v>
      </c>
      <c r="D546" s="27">
        <v>2.5999999999999999E-2</v>
      </c>
      <c r="E546" s="27">
        <v>3.2000000000000001E-2</v>
      </c>
      <c r="F546" s="27">
        <v>4.2999999999999997E-2</v>
      </c>
      <c r="G546" s="27">
        <v>6.0999999999999999E-2</v>
      </c>
      <c r="H546" s="27">
        <v>7.8E-2</v>
      </c>
    </row>
    <row r="547" spans="1:8" x14ac:dyDescent="0.25">
      <c r="A547" s="27" t="s">
        <v>102</v>
      </c>
      <c r="B547" s="27">
        <v>0.51600000000000001</v>
      </c>
      <c r="C547" s="27">
        <v>1.4E-2</v>
      </c>
      <c r="D547" s="27">
        <v>2.8000000000000001E-2</v>
      </c>
      <c r="E547" s="27">
        <v>3.5000000000000003E-2</v>
      </c>
      <c r="F547" s="27">
        <v>4.5999999999999999E-2</v>
      </c>
      <c r="G547" s="27">
        <v>6.5000000000000002E-2</v>
      </c>
      <c r="H547" s="27">
        <v>8.2000000000000003E-2</v>
      </c>
    </row>
    <row r="548" spans="1:8" x14ac:dyDescent="0.25">
      <c r="A548" s="27" t="s">
        <v>103</v>
      </c>
      <c r="B548" s="27">
        <v>0.56000000000000005</v>
      </c>
      <c r="C548" s="27">
        <v>1.4999999999999999E-2</v>
      </c>
      <c r="D548" s="27">
        <v>0.03</v>
      </c>
      <c r="E548" s="27">
        <v>3.6999999999999998E-2</v>
      </c>
      <c r="F548" s="27">
        <v>4.9000000000000002E-2</v>
      </c>
      <c r="G548" s="27">
        <v>6.9000000000000006E-2</v>
      </c>
      <c r="H548" s="27">
        <v>8.7999999999999995E-2</v>
      </c>
    </row>
    <row r="549" spans="1:8" x14ac:dyDescent="0.25">
      <c r="A549" s="27" t="s">
        <v>104</v>
      </c>
      <c r="B549" s="27">
        <v>0.60799999999999998</v>
      </c>
      <c r="C549" s="27">
        <v>1.6E-2</v>
      </c>
      <c r="D549" s="27">
        <v>3.2000000000000001E-2</v>
      </c>
      <c r="E549" s="27">
        <v>0.04</v>
      </c>
      <c r="F549" s="27">
        <v>5.1999999999999998E-2</v>
      </c>
      <c r="G549" s="27">
        <v>7.2999999999999995E-2</v>
      </c>
      <c r="H549" s="27">
        <v>9.2999999999999999E-2</v>
      </c>
    </row>
    <row r="550" spans="1:8" x14ac:dyDescent="0.25">
      <c r="A550" s="27" t="s">
        <v>105</v>
      </c>
      <c r="B550" s="27">
        <v>0.66</v>
      </c>
      <c r="C550" s="27">
        <v>1.7999999999999999E-2</v>
      </c>
      <c r="D550" s="27">
        <v>3.4000000000000002E-2</v>
      </c>
      <c r="E550" s="27">
        <v>4.2999999999999997E-2</v>
      </c>
      <c r="F550" s="27">
        <v>5.5E-2</v>
      </c>
      <c r="G550" s="27">
        <v>7.6999999999999999E-2</v>
      </c>
      <c r="H550" s="27">
        <v>9.9000000000000005E-2</v>
      </c>
    </row>
    <row r="551" spans="1:8" x14ac:dyDescent="0.25">
      <c r="A551" s="27" t="s">
        <v>106</v>
      </c>
      <c r="B551" s="27">
        <v>0.71699999999999997</v>
      </c>
      <c r="C551" s="27">
        <v>1.9E-2</v>
      </c>
      <c r="D551" s="27">
        <v>3.6999999999999998E-2</v>
      </c>
      <c r="E551" s="27">
        <v>4.7E-2</v>
      </c>
      <c r="F551" s="27">
        <v>0.06</v>
      </c>
      <c r="G551" s="27">
        <v>8.1000000000000003E-2</v>
      </c>
      <c r="H551" s="27">
        <v>0.105</v>
      </c>
    </row>
    <row r="552" spans="1:8" x14ac:dyDescent="0.25">
      <c r="A552" s="27" t="s">
        <v>107</v>
      </c>
      <c r="B552" s="27">
        <v>0.77800000000000002</v>
      </c>
      <c r="C552" s="27">
        <v>2.1000000000000001E-2</v>
      </c>
      <c r="D552" s="27">
        <v>0.04</v>
      </c>
      <c r="E552" s="27">
        <v>0.05</v>
      </c>
      <c r="F552" s="27">
        <v>6.4000000000000001E-2</v>
      </c>
      <c r="G552" s="27">
        <v>8.7999999999999995E-2</v>
      </c>
      <c r="H552" s="27">
        <v>0.112</v>
      </c>
    </row>
    <row r="553" spans="1:8" x14ac:dyDescent="0.25">
      <c r="A553" s="27" t="s">
        <v>108</v>
      </c>
      <c r="B553" s="27">
        <v>0.84499999999999997</v>
      </c>
      <c r="C553" s="27">
        <v>2.1999999999999999E-2</v>
      </c>
      <c r="D553" s="27">
        <v>4.2999999999999997E-2</v>
      </c>
      <c r="E553" s="27">
        <v>5.3999999999999999E-2</v>
      </c>
      <c r="F553" s="27">
        <v>7.0000000000000007E-2</v>
      </c>
      <c r="G553" s="27">
        <v>9.4E-2</v>
      </c>
      <c r="H553" s="27">
        <v>0.11899999999999999</v>
      </c>
    </row>
    <row r="554" spans="1:8" x14ac:dyDescent="0.25">
      <c r="A554" s="27" t="s">
        <v>109</v>
      </c>
      <c r="B554" s="27">
        <v>0.91700000000000004</v>
      </c>
      <c r="C554" s="27">
        <v>2.3E-2</v>
      </c>
      <c r="D554" s="27">
        <v>4.5999999999999999E-2</v>
      </c>
      <c r="E554" s="27">
        <v>5.8000000000000003E-2</v>
      </c>
      <c r="F554" s="27">
        <v>7.4999999999999997E-2</v>
      </c>
      <c r="G554" s="27">
        <v>0.10100000000000001</v>
      </c>
      <c r="H554" s="27">
        <v>0.126</v>
      </c>
    </row>
    <row r="555" spans="1:8" x14ac:dyDescent="0.25">
      <c r="A555" s="27" t="s">
        <v>110</v>
      </c>
      <c r="B555" s="27">
        <v>0.995</v>
      </c>
      <c r="C555" s="27">
        <v>2.5000000000000001E-2</v>
      </c>
      <c r="D555" s="27">
        <v>4.9000000000000002E-2</v>
      </c>
      <c r="E555" s="27">
        <v>6.2E-2</v>
      </c>
      <c r="F555" s="27">
        <v>0.08</v>
      </c>
      <c r="G555" s="27">
        <v>0.107</v>
      </c>
      <c r="H555" s="27">
        <v>0.13400000000000001</v>
      </c>
    </row>
    <row r="556" spans="1:8" x14ac:dyDescent="0.25">
      <c r="A556" s="27" t="s">
        <v>111</v>
      </c>
      <c r="B556" s="27">
        <v>1.0799999999999998</v>
      </c>
      <c r="C556" s="27">
        <v>2.5999999999999999E-2</v>
      </c>
      <c r="D556" s="27">
        <v>5.1999999999999998E-2</v>
      </c>
      <c r="E556" s="27">
        <v>6.6000000000000003E-2</v>
      </c>
      <c r="F556" s="27">
        <v>8.5999999999999993E-2</v>
      </c>
      <c r="G556" s="27">
        <v>0.114</v>
      </c>
      <c r="H556" s="27">
        <v>0.14199999999999999</v>
      </c>
    </row>
    <row r="557" spans="1:8" x14ac:dyDescent="0.25">
      <c r="A557" s="27" t="s">
        <v>112</v>
      </c>
      <c r="B557" s="27">
        <v>1.1719999999999999</v>
      </c>
      <c r="C557" s="27">
        <v>2.8000000000000001E-2</v>
      </c>
      <c r="D557" s="27">
        <v>5.6000000000000001E-2</v>
      </c>
      <c r="E557" s="27">
        <v>7.0999999999999994E-2</v>
      </c>
      <c r="F557" s="27">
        <v>9.1999999999999998E-2</v>
      </c>
      <c r="G557" s="27">
        <v>0.122</v>
      </c>
      <c r="H557" s="27">
        <v>0.15</v>
      </c>
    </row>
    <row r="558" spans="1:8" x14ac:dyDescent="0.25">
      <c r="A558" s="27" t="s">
        <v>113</v>
      </c>
      <c r="B558" s="27">
        <v>1.2719999999999998</v>
      </c>
      <c r="C558" s="27">
        <v>3.1E-2</v>
      </c>
      <c r="D558" s="27">
        <v>0.06</v>
      </c>
      <c r="E558" s="27">
        <v>7.5999999999999998E-2</v>
      </c>
      <c r="F558" s="27">
        <v>9.9000000000000005E-2</v>
      </c>
      <c r="G558" s="27">
        <v>0.13</v>
      </c>
      <c r="H558" s="27">
        <v>0.159</v>
      </c>
    </row>
    <row r="559" spans="1:8" x14ac:dyDescent="0.25">
      <c r="A559" s="27" t="s">
        <v>114</v>
      </c>
      <c r="B559" s="27">
        <v>1.3809999999999998</v>
      </c>
      <c r="C559" s="27">
        <v>3.3000000000000002E-2</v>
      </c>
      <c r="D559" s="27">
        <v>6.3E-2</v>
      </c>
      <c r="E559" s="27">
        <v>8.2000000000000003E-2</v>
      </c>
      <c r="F559" s="27">
        <v>0.106</v>
      </c>
      <c r="G559" s="27">
        <v>0.13900000000000001</v>
      </c>
      <c r="H559" s="27">
        <v>0.17299999999999999</v>
      </c>
    </row>
    <row r="560" spans="1:8" x14ac:dyDescent="0.25">
      <c r="A560" s="27" t="s">
        <v>115</v>
      </c>
      <c r="B560" s="27">
        <v>1.4989999999999999</v>
      </c>
      <c r="C560" s="27">
        <v>3.5000000000000003E-2</v>
      </c>
      <c r="D560" s="27">
        <v>6.7000000000000004E-2</v>
      </c>
      <c r="E560" s="27">
        <v>8.6999999999999994E-2</v>
      </c>
      <c r="F560" s="27">
        <v>0.114</v>
      </c>
      <c r="G560" s="27">
        <v>0.14799999999999999</v>
      </c>
      <c r="H560" s="27">
        <v>0.185</v>
      </c>
    </row>
    <row r="561" spans="1:8" x14ac:dyDescent="0.25">
      <c r="A561" s="27" t="s">
        <v>116</v>
      </c>
      <c r="B561" s="27">
        <v>1.6269999999999998</v>
      </c>
      <c r="C561" s="27">
        <v>0.04</v>
      </c>
      <c r="D561" s="27">
        <v>7.0999999999999994E-2</v>
      </c>
      <c r="E561" s="27">
        <v>9.2999999999999999E-2</v>
      </c>
      <c r="F561" s="27">
        <v>0.123</v>
      </c>
      <c r="G561" s="27">
        <v>0.159</v>
      </c>
      <c r="H561" s="27">
        <v>0.19600000000000001</v>
      </c>
    </row>
    <row r="562" spans="1:8" x14ac:dyDescent="0.25">
      <c r="A562" s="27" t="s">
        <v>117</v>
      </c>
      <c r="B562" s="27">
        <v>1.7659999999999998</v>
      </c>
      <c r="C562" s="27">
        <v>4.2999999999999997E-2</v>
      </c>
      <c r="D562" s="27">
        <v>7.4999999999999997E-2</v>
      </c>
      <c r="E562" s="27">
        <v>0.1</v>
      </c>
      <c r="F562" s="27">
        <v>0.13200000000000001</v>
      </c>
      <c r="G562" s="27">
        <v>0.17</v>
      </c>
      <c r="H562" s="27">
        <v>0.21</v>
      </c>
    </row>
    <row r="563" spans="1:8" x14ac:dyDescent="0.25">
      <c r="A563" s="27" t="s">
        <v>118</v>
      </c>
      <c r="B563" s="27">
        <v>1.9169999999999998</v>
      </c>
      <c r="C563" s="27">
        <v>4.4999999999999998E-2</v>
      </c>
      <c r="D563" s="27">
        <v>7.9000000000000001E-2</v>
      </c>
      <c r="E563" s="27">
        <v>0.106</v>
      </c>
      <c r="F563" s="27">
        <v>0.14099999999999999</v>
      </c>
      <c r="G563" s="27">
        <v>0.182</v>
      </c>
      <c r="H563" s="27">
        <v>0.22600000000000001</v>
      </c>
    </row>
    <row r="564" spans="1:8" x14ac:dyDescent="0.25">
      <c r="A564" s="27" t="s">
        <v>119</v>
      </c>
      <c r="B564" s="27">
        <v>2.08</v>
      </c>
      <c r="C564" s="27">
        <v>5.0999999999999997E-2</v>
      </c>
      <c r="D564" s="27">
        <v>8.4000000000000005E-2</v>
      </c>
      <c r="E564" s="27">
        <v>0.114</v>
      </c>
      <c r="F564" s="27">
        <v>0.152</v>
      </c>
      <c r="G564" s="27">
        <v>0.19500000000000001</v>
      </c>
      <c r="H564" s="27">
        <v>0.24099999999999999</v>
      </c>
    </row>
    <row r="565" spans="1:8" x14ac:dyDescent="0.25">
      <c r="A565" s="27" t="s">
        <v>120</v>
      </c>
      <c r="B565" s="27">
        <v>2.2569999999999997</v>
      </c>
      <c r="C565" s="27">
        <v>5.3999999999999999E-2</v>
      </c>
      <c r="D565" s="27">
        <v>0.09</v>
      </c>
      <c r="E565" s="27">
        <v>0.121</v>
      </c>
      <c r="F565" s="27">
        <v>0.16300000000000001</v>
      </c>
      <c r="G565" s="27">
        <v>0.20899999999999999</v>
      </c>
      <c r="H565" s="27">
        <v>0.25700000000000001</v>
      </c>
    </row>
    <row r="566" spans="1:8" x14ac:dyDescent="0.25">
      <c r="A566" s="27" t="s">
        <v>121</v>
      </c>
      <c r="B566" s="27">
        <v>2.4489999999999998</v>
      </c>
      <c r="C566" s="27">
        <v>5.7000000000000002E-2</v>
      </c>
      <c r="D566" s="27">
        <v>9.5000000000000001E-2</v>
      </c>
      <c r="E566" s="27">
        <v>0.129</v>
      </c>
      <c r="F566" s="27">
        <v>0.17399999999999999</v>
      </c>
      <c r="G566" s="27">
        <v>0.223</v>
      </c>
      <c r="H566" s="27">
        <v>0.27500000000000002</v>
      </c>
    </row>
    <row r="567" spans="1:8" x14ac:dyDescent="0.25">
      <c r="A567" s="27" t="s">
        <v>122</v>
      </c>
      <c r="B567" s="27">
        <v>2.6579999999999999</v>
      </c>
      <c r="C567" s="27">
        <v>5.8000000000000003E-2</v>
      </c>
      <c r="D567" s="27">
        <v>0.10100000000000001</v>
      </c>
      <c r="E567" s="27">
        <v>0.13800000000000001</v>
      </c>
      <c r="F567" s="27">
        <v>0.186</v>
      </c>
      <c r="G567" s="27">
        <v>0.23899999999999999</v>
      </c>
      <c r="H567" s="27">
        <v>0.29399999999999998</v>
      </c>
    </row>
    <row r="568" spans="1:8" x14ac:dyDescent="0.25">
      <c r="A568" s="27" t="s">
        <v>123</v>
      </c>
      <c r="B568" s="27">
        <v>2.8839999999999999</v>
      </c>
      <c r="C568" s="27">
        <v>6.2E-2</v>
      </c>
      <c r="D568" s="27">
        <v>0.107</v>
      </c>
      <c r="E568" s="27">
        <v>0.14699999999999999</v>
      </c>
      <c r="F568" s="27">
        <v>0.19900000000000001</v>
      </c>
      <c r="G568" s="27">
        <v>0.255</v>
      </c>
      <c r="H568" s="27">
        <v>0.315</v>
      </c>
    </row>
    <row r="569" spans="1:8" x14ac:dyDescent="0.25">
      <c r="A569" s="27" t="s">
        <v>124</v>
      </c>
      <c r="B569" s="27">
        <v>3.13</v>
      </c>
      <c r="C569" s="27">
        <v>6.6000000000000003E-2</v>
      </c>
      <c r="D569" s="27">
        <v>0.113</v>
      </c>
      <c r="E569" s="27">
        <v>0.156</v>
      </c>
      <c r="F569" s="27">
        <v>0.214</v>
      </c>
      <c r="G569" s="27">
        <v>0.27200000000000002</v>
      </c>
      <c r="H569" s="27">
        <v>0.33700000000000002</v>
      </c>
    </row>
    <row r="570" spans="1:8" x14ac:dyDescent="0.25">
      <c r="A570" s="27" t="s">
        <v>125</v>
      </c>
      <c r="B570" s="27">
        <v>3.3969999999999998</v>
      </c>
      <c r="C570" s="27">
        <v>7.0999999999999994E-2</v>
      </c>
      <c r="D570" s="27">
        <v>0.12</v>
      </c>
      <c r="E570" s="27">
        <v>0.16600000000000001</v>
      </c>
      <c r="F570" s="27">
        <v>0.22900000000000001</v>
      </c>
      <c r="G570" s="27">
        <v>0.29799999999999999</v>
      </c>
      <c r="H570" s="27">
        <v>0.36099999999999999</v>
      </c>
    </row>
    <row r="571" spans="1:8" x14ac:dyDescent="0.25">
      <c r="A571" s="27" t="s">
        <v>126</v>
      </c>
      <c r="B571" s="27">
        <v>3.6859999999999999</v>
      </c>
      <c r="C571" s="27">
        <v>7.5999999999999998E-2</v>
      </c>
      <c r="D571" s="27">
        <v>0.128</v>
      </c>
      <c r="E571" s="27">
        <v>0.17699999999999999</v>
      </c>
      <c r="F571" s="27">
        <v>0.245</v>
      </c>
      <c r="G571" s="27">
        <v>0.32</v>
      </c>
      <c r="H571" s="27">
        <v>0.38500000000000001</v>
      </c>
    </row>
    <row r="572" spans="1:8" x14ac:dyDescent="0.25">
      <c r="A572" s="27" t="s">
        <v>127</v>
      </c>
      <c r="B572" s="27">
        <v>4</v>
      </c>
      <c r="C572" s="27">
        <v>8.2000000000000003E-2</v>
      </c>
      <c r="D572" s="27">
        <v>0.13500000000000001</v>
      </c>
      <c r="E572" s="27">
        <v>0.188</v>
      </c>
      <c r="F572" s="27">
        <v>0.26200000000000001</v>
      </c>
      <c r="G572" s="27">
        <v>0.34200000000000003</v>
      </c>
      <c r="H572" s="27">
        <v>0.41099999999999998</v>
      </c>
    </row>
    <row r="573" spans="1:8" x14ac:dyDescent="0.25">
      <c r="A573" s="27" t="s">
        <v>128</v>
      </c>
      <c r="B573" s="27">
        <v>4.34</v>
      </c>
      <c r="C573" s="27">
        <v>8.7999999999999995E-2</v>
      </c>
      <c r="D573" s="27">
        <v>0.14299999999999999</v>
      </c>
      <c r="E573" s="27">
        <v>0.2</v>
      </c>
      <c r="F573" s="27">
        <v>0.28000000000000003</v>
      </c>
      <c r="G573" s="27">
        <v>0.36599999999999999</v>
      </c>
      <c r="H573" s="27">
        <v>0.44</v>
      </c>
    </row>
    <row r="574" spans="1:8" x14ac:dyDescent="0.25">
      <c r="A574" s="27" t="s">
        <v>129</v>
      </c>
      <c r="B574" s="27">
        <v>4.7090000000000005</v>
      </c>
      <c r="C574" s="27">
        <v>9.5000000000000001E-2</v>
      </c>
      <c r="D574" s="27">
        <v>0.152</v>
      </c>
      <c r="E574" s="27">
        <v>0.21299999999999999</v>
      </c>
      <c r="F574" s="27">
        <v>0.29899999999999999</v>
      </c>
      <c r="G574" s="27">
        <v>0.38900000000000001</v>
      </c>
      <c r="H574" s="27">
        <v>0.47</v>
      </c>
    </row>
    <row r="575" spans="1:8" x14ac:dyDescent="0.25">
      <c r="A575" s="27" t="s">
        <v>130</v>
      </c>
      <c r="B575" s="27">
        <v>5.1100000000000003</v>
      </c>
      <c r="C575" s="27">
        <v>0.10100000000000001</v>
      </c>
      <c r="D575" s="27">
        <v>0.159</v>
      </c>
      <c r="E575" s="27">
        <v>0.22600000000000001</v>
      </c>
      <c r="F575" s="27">
        <v>0.31900000000000001</v>
      </c>
      <c r="G575" s="27">
        <v>0.41399999999999998</v>
      </c>
      <c r="H575" s="27">
        <v>0.503</v>
      </c>
    </row>
    <row r="576" spans="1:8" x14ac:dyDescent="0.25">
      <c r="A576" s="27" t="s">
        <v>131</v>
      </c>
      <c r="B576" s="27">
        <v>5.5449999999999999</v>
      </c>
      <c r="C576" s="27">
        <v>0.107</v>
      </c>
      <c r="D576" s="27">
        <v>0.17100000000000001</v>
      </c>
      <c r="E576" s="27">
        <v>0.24099999999999999</v>
      </c>
      <c r="F576" s="27">
        <v>0.34</v>
      </c>
      <c r="G576" s="27">
        <v>0.44</v>
      </c>
      <c r="H576" s="27">
        <v>0.53700000000000003</v>
      </c>
    </row>
    <row r="577" spans="1:8" x14ac:dyDescent="0.25">
      <c r="A577" s="27" t="s">
        <v>132</v>
      </c>
      <c r="B577" s="27">
        <v>6.0170000000000003</v>
      </c>
      <c r="C577" s="27">
        <v>0.113</v>
      </c>
      <c r="D577" s="27">
        <v>0.183</v>
      </c>
      <c r="E577" s="27">
        <v>0.25600000000000001</v>
      </c>
      <c r="F577" s="27">
        <v>0.36199999999999999</v>
      </c>
      <c r="G577" s="27">
        <v>0.46800000000000003</v>
      </c>
      <c r="H577" s="27">
        <v>0.57399999999999995</v>
      </c>
    </row>
    <row r="578" spans="1:8" x14ac:dyDescent="0.25">
      <c r="A578" s="27" t="s">
        <v>133</v>
      </c>
      <c r="B578" s="27">
        <v>6.5289999999999999</v>
      </c>
      <c r="C578" s="27">
        <v>0.12</v>
      </c>
      <c r="D578" s="27">
        <v>0.19400000000000001</v>
      </c>
      <c r="E578" s="27">
        <v>0.27100000000000002</v>
      </c>
      <c r="F578" s="27">
        <v>0.38500000000000001</v>
      </c>
      <c r="G578" s="27">
        <v>0.497</v>
      </c>
      <c r="H578" s="27">
        <v>0.61199999999999999</v>
      </c>
    </row>
    <row r="579" spans="1:8" x14ac:dyDescent="0.25">
      <c r="A579" s="27" t="s">
        <v>134</v>
      </c>
      <c r="B579" s="27">
        <v>7.0840000000000005</v>
      </c>
      <c r="C579" s="27">
        <v>0.127</v>
      </c>
      <c r="D579" s="27">
        <v>0.20599999999999999</v>
      </c>
      <c r="E579" s="27">
        <v>0.28799999999999998</v>
      </c>
      <c r="F579" s="27">
        <v>0.40899999999999997</v>
      </c>
      <c r="G579" s="27">
        <v>0.52700000000000002</v>
      </c>
      <c r="H579" s="27">
        <v>0.65300000000000002</v>
      </c>
    </row>
    <row r="580" spans="1:8" x14ac:dyDescent="0.25">
      <c r="A580" s="27" t="s">
        <v>135</v>
      </c>
      <c r="B580" s="27">
        <v>7.6870000000000003</v>
      </c>
      <c r="C580" s="27">
        <v>0.13400000000000001</v>
      </c>
      <c r="D580" s="27">
        <v>0.219</v>
      </c>
      <c r="E580" s="27">
        <v>0.30499999999999999</v>
      </c>
      <c r="F580" s="27">
        <v>0.435</v>
      </c>
      <c r="G580" s="27">
        <v>0.56000000000000005</v>
      </c>
      <c r="H580" s="27">
        <v>0.69599999999999995</v>
      </c>
    </row>
    <row r="581" spans="1:8" x14ac:dyDescent="0.25">
      <c r="A581" s="27" t="s">
        <v>136</v>
      </c>
      <c r="B581" s="27">
        <v>8.3409999999999993</v>
      </c>
      <c r="C581" s="27">
        <v>0.14199999999999999</v>
      </c>
      <c r="D581" s="27">
        <v>0.23300000000000001</v>
      </c>
      <c r="E581" s="27">
        <v>0.32400000000000001</v>
      </c>
      <c r="F581" s="27">
        <v>0.46300000000000002</v>
      </c>
      <c r="G581" s="27">
        <v>0.59399999999999997</v>
      </c>
      <c r="H581" s="27">
        <v>0.74099999999999999</v>
      </c>
    </row>
    <row r="582" spans="1:8" x14ac:dyDescent="0.25">
      <c r="A582" s="27" t="s">
        <v>137</v>
      </c>
      <c r="B582" s="27">
        <v>9.0499999999999989</v>
      </c>
      <c r="C582" s="27">
        <v>0.151</v>
      </c>
      <c r="D582" s="27">
        <v>0.25</v>
      </c>
      <c r="E582" s="27">
        <v>0.34300000000000003</v>
      </c>
      <c r="F582" s="27">
        <v>0.49299999999999999</v>
      </c>
      <c r="G582" s="27">
        <v>0.63</v>
      </c>
      <c r="H582" s="27">
        <v>0.78800000000000003</v>
      </c>
    </row>
    <row r="583" spans="1:8" x14ac:dyDescent="0.25">
      <c r="A583" s="27" t="s">
        <v>138</v>
      </c>
      <c r="B583" s="27">
        <v>9.82</v>
      </c>
      <c r="C583" s="27">
        <v>0.161</v>
      </c>
      <c r="D583" s="27">
        <v>0.26800000000000002</v>
      </c>
      <c r="E583" s="27">
        <v>0.36399999999999999</v>
      </c>
      <c r="F583" s="27">
        <v>0.52400000000000002</v>
      </c>
      <c r="G583" s="27">
        <v>0.66800000000000004</v>
      </c>
      <c r="H583" s="27">
        <v>0.83799999999999997</v>
      </c>
    </row>
    <row r="584" spans="1:8" x14ac:dyDescent="0.25">
      <c r="A584" s="27" t="s">
        <v>139</v>
      </c>
      <c r="B584" s="27">
        <v>10.654999999999999</v>
      </c>
      <c r="C584" s="27">
        <v>0.17199999999999999</v>
      </c>
      <c r="D584" s="27">
        <v>0.28799999999999998</v>
      </c>
      <c r="E584" s="27">
        <v>0.41399999999999998</v>
      </c>
      <c r="F584" s="27">
        <v>0.55700000000000005</v>
      </c>
      <c r="G584" s="27">
        <v>0.70899999999999996</v>
      </c>
      <c r="H584" s="27">
        <v>0.89</v>
      </c>
    </row>
    <row r="585" spans="1:8" x14ac:dyDescent="0.25">
      <c r="A585" s="27" t="s">
        <v>140</v>
      </c>
      <c r="B585" s="27">
        <v>11.561</v>
      </c>
      <c r="C585" s="27">
        <v>0.183</v>
      </c>
      <c r="D585" s="27">
        <v>0.308</v>
      </c>
      <c r="E585" s="27">
        <v>0.443</v>
      </c>
      <c r="F585" s="27">
        <v>0.59099999999999997</v>
      </c>
      <c r="G585" s="27">
        <v>0.75900000000000001</v>
      </c>
      <c r="H585" s="27">
        <v>0.94499999999999995</v>
      </c>
    </row>
    <row r="586" spans="1:8" x14ac:dyDescent="0.25">
      <c r="A586" s="27" t="s">
        <v>141</v>
      </c>
      <c r="B586" s="27">
        <v>12.543999999999999</v>
      </c>
      <c r="C586" s="27">
        <v>0.19500000000000001</v>
      </c>
      <c r="D586" s="27">
        <v>0.32900000000000001</v>
      </c>
      <c r="E586" s="27">
        <v>0.47499999999999998</v>
      </c>
      <c r="F586" s="27">
        <v>0.627</v>
      </c>
      <c r="G586" s="27">
        <v>0.81499999999999995</v>
      </c>
      <c r="H586" s="27">
        <v>1.0029999999999999</v>
      </c>
    </row>
    <row r="587" spans="1:8" x14ac:dyDescent="0.25">
      <c r="A587" s="27" t="s">
        <v>142</v>
      </c>
      <c r="B587" s="27">
        <v>13.610999999999999</v>
      </c>
      <c r="C587" s="27">
        <v>0.20799999999999999</v>
      </c>
      <c r="D587" s="27">
        <v>0.35199999999999998</v>
      </c>
      <c r="E587" s="27">
        <v>0.50700000000000001</v>
      </c>
      <c r="F587" s="27">
        <v>0.66500000000000004</v>
      </c>
      <c r="G587" s="27">
        <v>0.874</v>
      </c>
      <c r="H587" s="27">
        <v>1.0640000000000001</v>
      </c>
    </row>
    <row r="588" spans="1:8" x14ac:dyDescent="0.25">
      <c r="A588" s="27" t="s">
        <v>143</v>
      </c>
      <c r="B588" s="27">
        <v>14.767999999999999</v>
      </c>
      <c r="C588" s="27">
        <v>0.221</v>
      </c>
      <c r="D588" s="27">
        <v>0.376</v>
      </c>
      <c r="E588" s="27">
        <v>0.54100000000000004</v>
      </c>
      <c r="F588" s="27">
        <v>0.70499999999999996</v>
      </c>
      <c r="G588" s="27">
        <v>0.93700000000000006</v>
      </c>
      <c r="H588" s="27">
        <v>1.1220000000000001</v>
      </c>
    </row>
    <row r="589" spans="1:8" x14ac:dyDescent="0.25">
      <c r="A589" s="27" t="s">
        <v>144</v>
      </c>
      <c r="B589" s="27">
        <v>16.024000000000001</v>
      </c>
      <c r="C589" s="27">
        <v>0.23499999999999999</v>
      </c>
      <c r="D589" s="27">
        <v>0.40100000000000002</v>
      </c>
      <c r="E589" s="27">
        <v>0.57699999999999996</v>
      </c>
      <c r="F589" s="27">
        <v>0.748</v>
      </c>
      <c r="G589" s="27">
        <v>1.004</v>
      </c>
      <c r="H589" s="27">
        <v>1.206</v>
      </c>
    </row>
    <row r="590" spans="1:8" x14ac:dyDescent="0.25">
      <c r="A590" s="27" t="s">
        <v>145</v>
      </c>
      <c r="B590" s="27">
        <v>17.387</v>
      </c>
      <c r="C590" s="27">
        <v>0.25</v>
      </c>
      <c r="D590" s="27">
        <v>0.42799999999999999</v>
      </c>
      <c r="E590" s="27">
        <v>0.61499999999999999</v>
      </c>
      <c r="F590" s="27">
        <v>0.79400000000000004</v>
      </c>
      <c r="G590" s="27">
        <v>1.0740000000000001</v>
      </c>
      <c r="H590" s="27">
        <v>1.294</v>
      </c>
    </row>
    <row r="591" spans="1:8" x14ac:dyDescent="0.25">
      <c r="A591" s="27" t="s">
        <v>146</v>
      </c>
      <c r="B591" s="27">
        <v>18.865000000000002</v>
      </c>
      <c r="C591" s="27">
        <v>0.26600000000000001</v>
      </c>
      <c r="D591" s="27">
        <v>0.45600000000000002</v>
      </c>
      <c r="E591" s="27">
        <v>0.65600000000000003</v>
      </c>
      <c r="F591" s="27">
        <v>0.84199999999999997</v>
      </c>
      <c r="G591" s="27">
        <v>1.1479999999999999</v>
      </c>
      <c r="H591" s="27">
        <v>1.3879999999999999</v>
      </c>
    </row>
    <row r="592" spans="1:8" x14ac:dyDescent="0.25">
      <c r="A592" s="27" t="s">
        <v>147</v>
      </c>
      <c r="B592" s="27">
        <v>20.469000000000001</v>
      </c>
      <c r="C592" s="27">
        <v>0.28299999999999997</v>
      </c>
      <c r="D592" s="27">
        <v>0.48599999999999999</v>
      </c>
      <c r="E592" s="27">
        <v>0.69799999999999995</v>
      </c>
      <c r="F592" s="27">
        <v>0.89300000000000002</v>
      </c>
      <c r="G592" s="27">
        <v>1.226</v>
      </c>
      <c r="H592" s="27">
        <v>1.4870000000000001</v>
      </c>
    </row>
    <row r="593" spans="1:8" x14ac:dyDescent="0.25">
      <c r="A593" s="27" t="s">
        <v>148</v>
      </c>
      <c r="B593" s="27">
        <v>22.209</v>
      </c>
      <c r="C593" s="27">
        <v>0.30199999999999999</v>
      </c>
      <c r="D593" s="27">
        <v>0.51700000000000002</v>
      </c>
      <c r="E593" s="27">
        <v>0.74299999999999999</v>
      </c>
      <c r="F593" s="27">
        <v>0.94799999999999995</v>
      </c>
      <c r="G593" s="27">
        <v>1.3089999999999999</v>
      </c>
      <c r="H593" s="27">
        <v>1.589</v>
      </c>
    </row>
    <row r="594" spans="1:8" x14ac:dyDescent="0.25">
      <c r="A594" s="27" t="s">
        <v>149</v>
      </c>
      <c r="B594" s="27">
        <v>24.097000000000001</v>
      </c>
      <c r="C594" s="27">
        <v>0.32500000000000001</v>
      </c>
      <c r="D594" s="27">
        <v>0.54900000000000004</v>
      </c>
      <c r="E594" s="27">
        <v>0.79</v>
      </c>
      <c r="F594" s="27">
        <v>1.004</v>
      </c>
      <c r="G594" s="27">
        <v>1.393</v>
      </c>
      <c r="H594" s="27">
        <v>1.6930000000000001</v>
      </c>
    </row>
    <row r="595" spans="1:8" x14ac:dyDescent="0.25">
      <c r="A595" s="27" t="s">
        <v>150</v>
      </c>
      <c r="B595" s="27">
        <v>26.146000000000001</v>
      </c>
      <c r="C595" s="27">
        <v>0.35</v>
      </c>
      <c r="D595" s="27">
        <v>0.58299999999999996</v>
      </c>
      <c r="E595" s="27">
        <v>0.84</v>
      </c>
      <c r="F595" s="27">
        <v>1.121</v>
      </c>
      <c r="G595" s="27">
        <v>1.482</v>
      </c>
      <c r="H595" s="27">
        <v>1.8029999999999999</v>
      </c>
    </row>
    <row r="596" spans="1:8" x14ac:dyDescent="0.25">
      <c r="A596" s="27" t="s">
        <v>151</v>
      </c>
      <c r="B596" s="27">
        <v>28.369</v>
      </c>
      <c r="C596" s="27">
        <v>0.376</v>
      </c>
      <c r="D596" s="27">
        <v>0.61799999999999999</v>
      </c>
      <c r="E596" s="27">
        <v>0.89200000000000002</v>
      </c>
      <c r="F596" s="27">
        <v>1.196</v>
      </c>
      <c r="G596" s="27">
        <v>1.581</v>
      </c>
      <c r="H596" s="27">
        <v>1.9279999999999999</v>
      </c>
    </row>
    <row r="597" spans="1:8" x14ac:dyDescent="0.25">
      <c r="A597" s="27" t="s">
        <v>152</v>
      </c>
      <c r="B597" s="27">
        <v>30.781000000000002</v>
      </c>
      <c r="C597" s="27">
        <v>0.40300000000000002</v>
      </c>
      <c r="D597" s="27">
        <v>0.65600000000000003</v>
      </c>
      <c r="E597" s="27">
        <v>0.94699999999999995</v>
      </c>
      <c r="F597" s="27">
        <v>1.2749999999999999</v>
      </c>
      <c r="G597" s="27">
        <v>1.6839999999999999</v>
      </c>
      <c r="H597" s="27">
        <v>2.06</v>
      </c>
    </row>
    <row r="598" spans="1:8" x14ac:dyDescent="0.25">
      <c r="A598" s="27" t="s">
        <v>153</v>
      </c>
      <c r="B598" s="27">
        <v>33.397999999999996</v>
      </c>
      <c r="C598" s="27">
        <v>0.433</v>
      </c>
      <c r="D598" s="27">
        <v>0.69499999999999995</v>
      </c>
      <c r="E598" s="27">
        <v>1.006</v>
      </c>
      <c r="F598" s="27">
        <v>1.359</v>
      </c>
      <c r="G598" s="27">
        <v>1.7909999999999999</v>
      </c>
      <c r="H598" s="27">
        <v>2.2000000000000002</v>
      </c>
    </row>
    <row r="599" spans="1:8" x14ac:dyDescent="0.25">
      <c r="A599" s="27" t="s">
        <v>154</v>
      </c>
      <c r="B599" s="27">
        <v>36.236999999999995</v>
      </c>
      <c r="C599" s="27">
        <v>0.46300000000000002</v>
      </c>
      <c r="D599" s="27">
        <v>0.73699999999999999</v>
      </c>
      <c r="E599" s="27">
        <v>1.0669999999999999</v>
      </c>
      <c r="F599" s="27">
        <v>1.4470000000000001</v>
      </c>
      <c r="G599" s="27">
        <v>1.903</v>
      </c>
      <c r="H599" s="27">
        <v>2.3479999999999999</v>
      </c>
    </row>
    <row r="600" spans="1:8" x14ac:dyDescent="0.25">
      <c r="A600" s="27" t="s">
        <v>155</v>
      </c>
      <c r="B600" s="27">
        <v>39.317999999999998</v>
      </c>
      <c r="C600" s="27">
        <v>0.496</v>
      </c>
      <c r="D600" s="27">
        <v>0.78100000000000003</v>
      </c>
      <c r="E600" s="27">
        <v>1.1319999999999999</v>
      </c>
      <c r="F600" s="27">
        <v>1.54</v>
      </c>
      <c r="G600" s="27">
        <v>2.0209999999999999</v>
      </c>
      <c r="H600" s="27">
        <v>2.5030000000000001</v>
      </c>
    </row>
    <row r="601" spans="1:8" x14ac:dyDescent="0.25">
      <c r="A601" s="27" t="s">
        <v>156</v>
      </c>
      <c r="B601" s="27">
        <v>42.660999999999994</v>
      </c>
      <c r="C601" s="27">
        <v>0.53</v>
      </c>
      <c r="D601" s="27">
        <v>0.82699999999999996</v>
      </c>
      <c r="E601" s="27">
        <v>1.2</v>
      </c>
      <c r="F601" s="27">
        <v>1.6379999999999999</v>
      </c>
      <c r="G601" s="27">
        <v>2.1459999999999999</v>
      </c>
      <c r="H601" s="27">
        <v>2.6629999999999998</v>
      </c>
    </row>
    <row r="602" spans="1:8" x14ac:dyDescent="0.25">
      <c r="A602" s="27" t="s">
        <v>157</v>
      </c>
      <c r="B602" s="27">
        <v>46.287999999999997</v>
      </c>
      <c r="C602" s="27">
        <v>0.56000000000000005</v>
      </c>
      <c r="D602" s="27">
        <v>0.876</v>
      </c>
      <c r="E602" s="27">
        <v>1.272</v>
      </c>
      <c r="F602" s="27">
        <v>1.742</v>
      </c>
      <c r="G602" s="27">
        <v>2.2759999999999998</v>
      </c>
      <c r="H602" s="27">
        <v>2.83</v>
      </c>
    </row>
    <row r="603" spans="1:8" x14ac:dyDescent="0.25">
      <c r="A603" s="27" t="s">
        <v>158</v>
      </c>
      <c r="B603" s="27">
        <v>50.222999999999999</v>
      </c>
      <c r="C603" s="27">
        <v>0.59199999999999997</v>
      </c>
      <c r="D603" s="27">
        <v>0.92700000000000005</v>
      </c>
      <c r="E603" s="27">
        <v>1.347</v>
      </c>
      <c r="F603" s="27">
        <v>1.851</v>
      </c>
      <c r="G603" s="27">
        <v>2.468</v>
      </c>
      <c r="H603" s="27">
        <v>3.0070000000000001</v>
      </c>
    </row>
    <row r="604" spans="1:8" x14ac:dyDescent="0.25">
      <c r="A604" s="27" t="s">
        <v>159</v>
      </c>
      <c r="B604" s="27">
        <v>54.491999999999997</v>
      </c>
      <c r="C604" s="27">
        <v>0.625</v>
      </c>
      <c r="D604" s="27">
        <v>0.97</v>
      </c>
      <c r="E604" s="27">
        <v>1.427</v>
      </c>
      <c r="F604" s="27">
        <v>1.966</v>
      </c>
      <c r="G604" s="27">
        <v>2.6419999999999999</v>
      </c>
      <c r="H604" s="27">
        <v>3.1930000000000001</v>
      </c>
    </row>
    <row r="605" spans="1:8" x14ac:dyDescent="0.25">
      <c r="A605" s="27" t="s">
        <v>160</v>
      </c>
      <c r="B605" s="27">
        <v>59.123999999999995</v>
      </c>
      <c r="C605" s="27">
        <v>0.66</v>
      </c>
      <c r="D605" s="27">
        <v>1.042</v>
      </c>
      <c r="E605" s="27">
        <v>1.5109999999999999</v>
      </c>
      <c r="F605" s="27">
        <v>2.0870000000000002</v>
      </c>
      <c r="G605" s="27">
        <v>2.8260000000000001</v>
      </c>
      <c r="H605" s="27">
        <v>3.411</v>
      </c>
    </row>
    <row r="606" spans="1:8" x14ac:dyDescent="0.25">
      <c r="A606" s="27" t="s">
        <v>161</v>
      </c>
      <c r="B606" s="27">
        <v>64.150000000000006</v>
      </c>
      <c r="C606" s="27">
        <v>0.69699999999999995</v>
      </c>
      <c r="D606" s="27">
        <v>1.1180000000000001</v>
      </c>
      <c r="E606" s="27">
        <v>1.599</v>
      </c>
      <c r="F606" s="27">
        <v>2.214</v>
      </c>
      <c r="G606" s="27">
        <v>3.0209999999999999</v>
      </c>
      <c r="H606" s="27">
        <v>3.657</v>
      </c>
    </row>
    <row r="607" spans="1:8" x14ac:dyDescent="0.25">
      <c r="A607" s="27" t="s">
        <v>162</v>
      </c>
      <c r="B607" s="27">
        <v>69.603000000000009</v>
      </c>
      <c r="C607" s="27">
        <v>0.73699999999999999</v>
      </c>
      <c r="D607" s="27">
        <v>1.198</v>
      </c>
      <c r="E607" s="27">
        <v>1.6930000000000001</v>
      </c>
      <c r="F607" s="27">
        <v>2.3479999999999999</v>
      </c>
      <c r="G607" s="27">
        <v>3.226</v>
      </c>
      <c r="H607" s="27">
        <v>3.9180000000000001</v>
      </c>
    </row>
    <row r="608" spans="1:8" x14ac:dyDescent="0.25">
      <c r="A608" s="27" t="s">
        <v>163</v>
      </c>
      <c r="B608" s="27">
        <v>75.52000000000001</v>
      </c>
      <c r="C608" s="27">
        <v>0.77800000000000002</v>
      </c>
      <c r="D608" s="27">
        <v>1.284</v>
      </c>
      <c r="E608" s="27">
        <v>1.7909999999999999</v>
      </c>
      <c r="F608" s="27">
        <v>2.4900000000000002</v>
      </c>
      <c r="G608" s="27">
        <v>3.4430000000000001</v>
      </c>
      <c r="H608" s="27">
        <v>4.1929999999999996</v>
      </c>
    </row>
    <row r="609" spans="1:8" x14ac:dyDescent="0.25">
      <c r="A609" s="27" t="s">
        <v>164</v>
      </c>
      <c r="B609" s="27">
        <v>81.94</v>
      </c>
      <c r="C609" s="27">
        <v>0.82199999999999995</v>
      </c>
      <c r="D609" s="27">
        <v>1.3740000000000001</v>
      </c>
      <c r="E609" s="27">
        <v>1.8939999999999999</v>
      </c>
      <c r="F609" s="27">
        <v>2.6389999999999998</v>
      </c>
      <c r="G609" s="27">
        <v>3.6720000000000002</v>
      </c>
      <c r="H609" s="27">
        <v>4.4850000000000003</v>
      </c>
    </row>
    <row r="610" spans="1:8" x14ac:dyDescent="0.25">
      <c r="A610" s="27" t="s">
        <v>165</v>
      </c>
      <c r="B610" s="27">
        <v>88.905000000000001</v>
      </c>
      <c r="C610" s="27">
        <v>0.86799999999999999</v>
      </c>
      <c r="D610" s="27">
        <v>1.47</v>
      </c>
      <c r="E610" s="27">
        <v>2.004</v>
      </c>
      <c r="F610" s="27">
        <v>2.7959999999999998</v>
      </c>
      <c r="G610" s="27">
        <v>3.9129999999999998</v>
      </c>
      <c r="H610" s="27">
        <v>4.7930000000000001</v>
      </c>
    </row>
    <row r="611" spans="1:8" x14ac:dyDescent="0.25">
      <c r="A611" s="27" t="s">
        <v>166</v>
      </c>
      <c r="B611" s="27">
        <v>96.462000000000003</v>
      </c>
      <c r="C611" s="27">
        <v>0.92500000000000004</v>
      </c>
      <c r="D611" s="27">
        <v>1.571</v>
      </c>
      <c r="E611" s="27">
        <v>2.1190000000000002</v>
      </c>
      <c r="F611" s="27">
        <v>2.9609999999999999</v>
      </c>
      <c r="G611" s="27">
        <v>4.1669999999999998</v>
      </c>
      <c r="H611" s="27">
        <v>5.1189999999999998</v>
      </c>
    </row>
    <row r="612" spans="1:8" x14ac:dyDescent="0.25">
      <c r="A612" s="27" t="s">
        <v>167</v>
      </c>
      <c r="B612" s="27">
        <v>104.66200000000001</v>
      </c>
      <c r="C612" s="27">
        <v>1.0029999999999999</v>
      </c>
      <c r="D612" s="27">
        <v>1.6779999999999999</v>
      </c>
      <c r="E612" s="27">
        <v>2.2400000000000002</v>
      </c>
      <c r="F612" s="27">
        <v>3.1349999999999998</v>
      </c>
      <c r="G612" s="27">
        <v>4.4349999999999996</v>
      </c>
      <c r="H612" s="27">
        <v>5.4619999999999997</v>
      </c>
    </row>
    <row r="613" spans="1:8" x14ac:dyDescent="0.25">
      <c r="A613" s="27" t="s">
        <v>168</v>
      </c>
      <c r="B613" s="27">
        <v>113.55900000000001</v>
      </c>
      <c r="C613" s="27">
        <v>1.0860000000000001</v>
      </c>
      <c r="D613" s="27">
        <v>1.79</v>
      </c>
      <c r="E613" s="27">
        <v>2.3690000000000002</v>
      </c>
      <c r="F613" s="27">
        <v>3.319</v>
      </c>
      <c r="G613" s="27">
        <v>4.7169999999999996</v>
      </c>
      <c r="H613" s="27">
        <v>5.8239999999999998</v>
      </c>
    </row>
    <row r="614" spans="1:8" x14ac:dyDescent="0.25">
      <c r="A614" s="27" t="s">
        <v>169</v>
      </c>
      <c r="B614" s="27">
        <v>123.212</v>
      </c>
      <c r="C614" s="27">
        <v>1.1739999999999999</v>
      </c>
      <c r="D614" s="27">
        <v>1.91</v>
      </c>
      <c r="E614" s="27">
        <v>2.504</v>
      </c>
      <c r="F614" s="27">
        <v>3.512</v>
      </c>
      <c r="G614" s="27">
        <v>5.0140000000000002</v>
      </c>
      <c r="H614" s="27">
        <v>6.2060000000000004</v>
      </c>
    </row>
    <row r="615" spans="1:8" x14ac:dyDescent="0.25">
      <c r="A615" s="27" t="s">
        <v>170</v>
      </c>
      <c r="B615" s="27">
        <v>133.68600000000001</v>
      </c>
      <c r="C615" s="27">
        <v>1.268</v>
      </c>
      <c r="D615" s="27">
        <v>2.02</v>
      </c>
      <c r="E615" s="27">
        <v>2.6459999999999999</v>
      </c>
      <c r="F615" s="27">
        <v>3.7160000000000002</v>
      </c>
      <c r="G615" s="27">
        <v>5.327</v>
      </c>
      <c r="H615" s="27">
        <v>6.6079999999999997</v>
      </c>
    </row>
    <row r="616" spans="1:8" x14ac:dyDescent="0.25">
      <c r="A616" s="27" t="s">
        <v>171</v>
      </c>
      <c r="B616" s="27">
        <v>145.05000000000001</v>
      </c>
      <c r="C616" s="27">
        <v>1.3680000000000001</v>
      </c>
      <c r="D616" s="27">
        <v>2.1339999999999999</v>
      </c>
      <c r="E616" s="27">
        <v>2.7970000000000002</v>
      </c>
      <c r="F616" s="27">
        <v>3.931</v>
      </c>
      <c r="G616" s="27">
        <v>5.6559999999999997</v>
      </c>
      <c r="H616" s="27">
        <v>7.032</v>
      </c>
    </row>
    <row r="617" spans="1:8" x14ac:dyDescent="0.25">
      <c r="A617" s="27" t="s">
        <v>172</v>
      </c>
      <c r="B617" s="27">
        <v>157.38</v>
      </c>
      <c r="C617" s="27">
        <v>1.4570000000000001</v>
      </c>
      <c r="D617" s="27">
        <v>2.254</v>
      </c>
      <c r="E617" s="27">
        <v>2.956</v>
      </c>
      <c r="F617" s="27">
        <v>4.1580000000000004</v>
      </c>
      <c r="G617" s="27">
        <v>6.0019999999999998</v>
      </c>
      <c r="H617" s="27">
        <v>7.4790000000000001</v>
      </c>
    </row>
    <row r="618" spans="1:8" x14ac:dyDescent="0.25">
      <c r="A618" s="27" t="s">
        <v>173</v>
      </c>
      <c r="B618" s="27">
        <v>170.75800000000001</v>
      </c>
      <c r="C618" s="27">
        <v>1.5469999999999999</v>
      </c>
      <c r="D618" s="27">
        <v>2.3809999999999998</v>
      </c>
      <c r="E618" s="27">
        <v>3.1230000000000002</v>
      </c>
      <c r="F618" s="27">
        <v>4.3970000000000002</v>
      </c>
      <c r="G618" s="27">
        <v>6.367</v>
      </c>
      <c r="H618" s="27">
        <v>7.9489999999999998</v>
      </c>
    </row>
    <row r="619" spans="1:8" x14ac:dyDescent="0.25">
      <c r="A619" s="27" t="s">
        <v>174</v>
      </c>
      <c r="B619" s="27">
        <v>185.273</v>
      </c>
      <c r="C619" s="27">
        <v>1.64</v>
      </c>
      <c r="D619" s="27">
        <v>2.5150000000000001</v>
      </c>
      <c r="E619" s="27">
        <v>3.3</v>
      </c>
      <c r="F619" s="27">
        <v>4.649</v>
      </c>
      <c r="G619" s="27">
        <v>6.7510000000000003</v>
      </c>
      <c r="H619" s="27">
        <v>8.4429999999999996</v>
      </c>
    </row>
    <row r="620" spans="1:8" x14ac:dyDescent="0.25">
      <c r="A620" s="27" t="s">
        <v>175</v>
      </c>
      <c r="B620" s="27">
        <v>201.02199999999999</v>
      </c>
      <c r="C620" s="27">
        <v>1.7390000000000001</v>
      </c>
      <c r="D620" s="27">
        <v>2.706</v>
      </c>
      <c r="E620" s="27">
        <v>3.4870000000000001</v>
      </c>
      <c r="F620" s="27">
        <v>4.915</v>
      </c>
      <c r="G620" s="27">
        <v>7.1520000000000001</v>
      </c>
      <c r="H620" s="27">
        <v>8.9640000000000004</v>
      </c>
    </row>
    <row r="621" spans="1:8" x14ac:dyDescent="0.25">
      <c r="A621" s="27" t="s">
        <v>176</v>
      </c>
      <c r="B621" s="27">
        <v>218.10900000000001</v>
      </c>
      <c r="C621" s="27">
        <v>1.843</v>
      </c>
      <c r="D621" s="27">
        <v>2.927</v>
      </c>
      <c r="E621" s="27">
        <v>3.6840000000000002</v>
      </c>
      <c r="F621" s="27">
        <v>5.1950000000000003</v>
      </c>
      <c r="G621" s="27">
        <v>7.5730000000000004</v>
      </c>
      <c r="H621" s="27">
        <v>9.5120000000000005</v>
      </c>
    </row>
    <row r="622" spans="1:8" x14ac:dyDescent="0.25">
      <c r="A622" s="27" t="s">
        <v>177</v>
      </c>
      <c r="B622" s="27">
        <v>236.649</v>
      </c>
      <c r="C622" s="27">
        <v>1.9530000000000001</v>
      </c>
      <c r="D622" s="27">
        <v>3.1619999999999999</v>
      </c>
      <c r="E622" s="27">
        <v>3.8929999999999998</v>
      </c>
      <c r="F622" s="27">
        <v>5.4909999999999997</v>
      </c>
      <c r="G622" s="27">
        <v>8.0180000000000007</v>
      </c>
      <c r="H622" s="27">
        <v>10.09</v>
      </c>
    </row>
    <row r="623" spans="1:8" x14ac:dyDescent="0.25">
      <c r="A623" s="27" t="s">
        <v>178</v>
      </c>
      <c r="B623" s="27">
        <v>256.76499999999999</v>
      </c>
      <c r="C623" s="27">
        <v>2.0680000000000001</v>
      </c>
      <c r="D623" s="27">
        <v>3.3820000000000001</v>
      </c>
      <c r="E623" s="27">
        <v>4.1120000000000001</v>
      </c>
      <c r="F623" s="27">
        <v>5.8029999999999999</v>
      </c>
      <c r="G623" s="27">
        <v>8.4849999999999994</v>
      </c>
      <c r="H623" s="27">
        <v>10.696999999999999</v>
      </c>
    </row>
    <row r="625" spans="1:17" x14ac:dyDescent="0.25">
      <c r="A625" s="27" t="s">
        <v>584</v>
      </c>
      <c r="J625" s="34" t="s">
        <v>62</v>
      </c>
      <c r="K625" s="34" t="s">
        <v>61</v>
      </c>
      <c r="L625" s="35" t="str">
        <f>$A625</f>
        <v>Kootingal Moonbi 0.02</v>
      </c>
      <c r="M625" s="35" t="str">
        <f t="shared" ref="M625:Q625" si="6">$A625</f>
        <v>Kootingal Moonbi 0.02</v>
      </c>
      <c r="N625" s="35" t="str">
        <f t="shared" si="6"/>
        <v>Kootingal Moonbi 0.02</v>
      </c>
      <c r="O625" s="35" t="str">
        <f t="shared" si="6"/>
        <v>Kootingal Moonbi 0.02</v>
      </c>
      <c r="P625" s="35" t="str">
        <f t="shared" si="6"/>
        <v>Kootingal Moonbi 0.02</v>
      </c>
      <c r="Q625" s="35" t="str">
        <f t="shared" si="6"/>
        <v>Kootingal Moonbi 0.02</v>
      </c>
    </row>
    <row r="626" spans="1:17" x14ac:dyDescent="0.25">
      <c r="A626" s="27">
        <v>0.02</v>
      </c>
      <c r="C626" s="27" t="s">
        <v>57</v>
      </c>
      <c r="J626" s="34">
        <f>MATCH(Calculator!$E$3,B628:B727,1)</f>
        <v>93</v>
      </c>
      <c r="K626" s="34">
        <f>INDEX(B628:B727,MATCH(Calculator!$E$3,B628:B727,1))</f>
        <v>145.05000000000001</v>
      </c>
      <c r="L626" s="34">
        <f>INDEX(C628:C$10000,$J626)</f>
        <v>1.88</v>
      </c>
      <c r="M626" s="34">
        <f>INDEX(D628:D$10000,$J626)</f>
        <v>3.0259999999999998</v>
      </c>
      <c r="N626" s="34">
        <f>INDEX(E628:E$10000,$J626)</f>
        <v>4.375</v>
      </c>
      <c r="O626" s="34">
        <f>INDEX(F628:F$10000,$J626)</f>
        <v>5.91</v>
      </c>
      <c r="P626" s="34">
        <f>INDEX(G628:G$10000,$J626)</f>
        <v>7.79</v>
      </c>
      <c r="Q626" s="34">
        <f>INDEX(H628:H$10000,$J626)</f>
        <v>9.5679999999999996</v>
      </c>
    </row>
    <row r="627" spans="1:17" x14ac:dyDescent="0.25">
      <c r="A627" s="27" t="s">
        <v>58</v>
      </c>
      <c r="B627" s="27" t="s">
        <v>56</v>
      </c>
      <c r="C627" s="27" t="s">
        <v>54</v>
      </c>
      <c r="D627" s="27" t="s">
        <v>55</v>
      </c>
      <c r="E627" s="27">
        <v>0.1</v>
      </c>
      <c r="F627" s="27">
        <v>0.05</v>
      </c>
      <c r="G627" s="27">
        <v>0.02</v>
      </c>
      <c r="H627" s="27">
        <v>0.01</v>
      </c>
      <c r="J627" s="34">
        <f>MATCH(Calculator!$E$3,B628:B727,1)+1</f>
        <v>94</v>
      </c>
      <c r="K627" s="34">
        <f>INDEX(B628:B727,MATCH(Calculator!$E$3,B628:B727,1)+1)</f>
        <v>157.38</v>
      </c>
      <c r="L627" s="34">
        <f>INDEX(C628:C$9999,$J627)</f>
        <v>2.0150000000000001</v>
      </c>
      <c r="M627" s="34">
        <f>INDEX(D628:D$9999,$J627)</f>
        <v>3.2069999999999999</v>
      </c>
      <c r="N627" s="34">
        <f>INDEX(E628:E$9999,$J627)</f>
        <v>4.6420000000000003</v>
      </c>
      <c r="O627" s="34">
        <f>INDEX(F628:F$9999,$J627)</f>
        <v>6.2930000000000001</v>
      </c>
      <c r="P627" s="34">
        <f>INDEX(G628:G$9999,$J627)</f>
        <v>8.2789999999999999</v>
      </c>
      <c r="Q627" s="34">
        <f>INDEX(H628:H$9999,$J627)</f>
        <v>10.209</v>
      </c>
    </row>
    <row r="628" spans="1:17" ht="15.75" thickBot="1" x14ac:dyDescent="0.3">
      <c r="A628" s="27" t="s">
        <v>180</v>
      </c>
      <c r="B628" s="27">
        <v>2.5000000000000001E-2</v>
      </c>
      <c r="C628" s="27">
        <v>1E-3</v>
      </c>
      <c r="D628" s="27">
        <v>1E-3</v>
      </c>
      <c r="E628" s="27">
        <v>2E-3</v>
      </c>
      <c r="F628" s="27">
        <v>4.0000000000000001E-3</v>
      </c>
      <c r="G628" s="27">
        <v>6.0000000000000001E-3</v>
      </c>
      <c r="H628" s="27">
        <v>7.0000000000000001E-3</v>
      </c>
      <c r="L628" s="36">
        <f>_xlfn.FORECAST.LINEAR(Calculator!$E$3,L626:L627,K626:K627)</f>
        <v>1.9341970802919708</v>
      </c>
      <c r="M628" s="36">
        <f>_xlfn.FORECAST.LINEAR(Calculator!$E$3,M626:M627,K626:K627)</f>
        <v>3.0986642335766423</v>
      </c>
      <c r="N628" s="36">
        <f>_xlfn.FORECAST.LINEAR(Calculator!$E$3,N626:N627,K626:K627)</f>
        <v>4.4821897810218978</v>
      </c>
      <c r="O628" s="36">
        <f>_xlfn.FORECAST.LINEAR(Calculator!$E$3,O626:O627,K626:K627)</f>
        <v>6.063759124087591</v>
      </c>
      <c r="P628" s="36">
        <f>_xlfn.FORECAST.LINEAR(Calculator!$E$3,P626:P627,K626:K627)</f>
        <v>7.9863138686131379</v>
      </c>
      <c r="Q628" s="36">
        <f>_xlfn.FORECAST.LINEAR(Calculator!$E$3,Q626:Q627,K626:K627)</f>
        <v>9.8253357664233576</v>
      </c>
    </row>
    <row r="629" spans="1:17" x14ac:dyDescent="0.25">
      <c r="A629" s="27" t="s">
        <v>181</v>
      </c>
      <c r="B629" s="27">
        <v>0.04</v>
      </c>
      <c r="C629" s="27">
        <v>1E-3</v>
      </c>
      <c r="D629" s="27">
        <v>3.0000000000000001E-3</v>
      </c>
      <c r="E629" s="27">
        <v>4.0000000000000001E-3</v>
      </c>
      <c r="F629" s="27">
        <v>7.0000000000000001E-3</v>
      </c>
      <c r="G629" s="27">
        <v>8.9999999999999993E-3</v>
      </c>
      <c r="H629" s="27">
        <v>1.0999999999999999E-2</v>
      </c>
    </row>
    <row r="630" spans="1:17" x14ac:dyDescent="0.25">
      <c r="A630" s="27" t="s">
        <v>182</v>
      </c>
      <c r="B630" s="27">
        <v>5.5E-2</v>
      </c>
      <c r="C630" s="27">
        <v>3.0000000000000001E-3</v>
      </c>
      <c r="D630" s="27">
        <v>4.0000000000000001E-3</v>
      </c>
      <c r="E630" s="27">
        <v>6.0000000000000001E-3</v>
      </c>
      <c r="F630" s="27">
        <v>8.9999999999999993E-3</v>
      </c>
      <c r="G630" s="27">
        <v>1.2E-2</v>
      </c>
      <c r="H630" s="27">
        <v>1.4999999999999999E-2</v>
      </c>
    </row>
    <row r="631" spans="1:17" x14ac:dyDescent="0.25">
      <c r="A631" s="27" t="s">
        <v>183</v>
      </c>
      <c r="B631" s="27">
        <v>7.0000000000000007E-2</v>
      </c>
      <c r="C631" s="27">
        <v>3.0000000000000001E-3</v>
      </c>
      <c r="D631" s="27">
        <v>5.0000000000000001E-3</v>
      </c>
      <c r="E631" s="27">
        <v>8.0000000000000002E-3</v>
      </c>
      <c r="F631" s="27">
        <v>1.0999999999999999E-2</v>
      </c>
      <c r="G631" s="27">
        <v>1.4999999999999999E-2</v>
      </c>
      <c r="H631" s="27">
        <v>1.7999999999999999E-2</v>
      </c>
    </row>
    <row r="632" spans="1:17" x14ac:dyDescent="0.25">
      <c r="A632" s="27" t="s">
        <v>184</v>
      </c>
      <c r="B632" s="27">
        <v>8.5000000000000006E-2</v>
      </c>
      <c r="C632" s="27">
        <v>4.0000000000000001E-3</v>
      </c>
      <c r="D632" s="27">
        <v>7.0000000000000001E-3</v>
      </c>
      <c r="E632" s="27">
        <v>8.9999999999999993E-3</v>
      </c>
      <c r="F632" s="27">
        <v>1.2999999999999999E-2</v>
      </c>
      <c r="G632" s="27">
        <v>1.7999999999999999E-2</v>
      </c>
      <c r="H632" s="27">
        <v>2.1000000000000001E-2</v>
      </c>
    </row>
    <row r="633" spans="1:17" x14ac:dyDescent="0.25">
      <c r="A633" s="27" t="s">
        <v>185</v>
      </c>
      <c r="B633" s="27">
        <v>0.1</v>
      </c>
      <c r="C633" s="27">
        <v>4.0000000000000001E-3</v>
      </c>
      <c r="D633" s="27">
        <v>8.0000000000000002E-3</v>
      </c>
      <c r="E633" s="27">
        <v>1.0999999999999999E-2</v>
      </c>
      <c r="F633" s="27">
        <v>1.4999999999999999E-2</v>
      </c>
      <c r="G633" s="27">
        <v>2.1000000000000001E-2</v>
      </c>
      <c r="H633" s="27">
        <v>2.5000000000000001E-2</v>
      </c>
    </row>
    <row r="634" spans="1:17" x14ac:dyDescent="0.25">
      <c r="A634" s="27" t="s">
        <v>186</v>
      </c>
      <c r="B634" s="27">
        <v>0.115</v>
      </c>
      <c r="C634" s="27">
        <v>5.0000000000000001E-3</v>
      </c>
      <c r="D634" s="27">
        <v>8.9999999999999993E-3</v>
      </c>
      <c r="E634" s="27">
        <v>1.2E-2</v>
      </c>
      <c r="F634" s="27">
        <v>1.7000000000000001E-2</v>
      </c>
      <c r="G634" s="27">
        <v>2.3E-2</v>
      </c>
      <c r="H634" s="27">
        <v>2.8000000000000001E-2</v>
      </c>
    </row>
    <row r="635" spans="1:17" x14ac:dyDescent="0.25">
      <c r="A635" s="27" t="s">
        <v>187</v>
      </c>
      <c r="B635" s="27">
        <v>0.13</v>
      </c>
      <c r="C635" s="27">
        <v>6.0000000000000001E-3</v>
      </c>
      <c r="D635" s="27">
        <v>0.01</v>
      </c>
      <c r="E635" s="27">
        <v>1.2999999999999999E-2</v>
      </c>
      <c r="F635" s="27">
        <v>1.9E-2</v>
      </c>
      <c r="G635" s="27">
        <v>2.5999999999999999E-2</v>
      </c>
      <c r="H635" s="27">
        <v>3.2000000000000001E-2</v>
      </c>
    </row>
    <row r="636" spans="1:17" x14ac:dyDescent="0.25">
      <c r="A636" s="27" t="s">
        <v>188</v>
      </c>
      <c r="B636" s="27">
        <v>0.14499999999999999</v>
      </c>
      <c r="C636" s="27">
        <v>7.0000000000000001E-3</v>
      </c>
      <c r="D636" s="27">
        <v>1.0999999999999999E-2</v>
      </c>
      <c r="E636" s="27">
        <v>1.4999999999999999E-2</v>
      </c>
      <c r="F636" s="27">
        <v>0.02</v>
      </c>
      <c r="G636" s="27">
        <v>2.8000000000000001E-2</v>
      </c>
      <c r="H636" s="27">
        <v>3.5000000000000003E-2</v>
      </c>
    </row>
    <row r="637" spans="1:17" x14ac:dyDescent="0.25">
      <c r="A637" s="27" t="s">
        <v>189</v>
      </c>
      <c r="B637" s="27">
        <v>0.16</v>
      </c>
      <c r="C637" s="27">
        <v>8.0000000000000002E-3</v>
      </c>
      <c r="D637" s="27">
        <v>1.2E-2</v>
      </c>
      <c r="E637" s="27">
        <v>1.6E-2</v>
      </c>
      <c r="F637" s="27">
        <v>2.1999999999999999E-2</v>
      </c>
      <c r="G637" s="27">
        <v>3.1E-2</v>
      </c>
      <c r="H637" s="27">
        <v>3.7999999999999999E-2</v>
      </c>
    </row>
    <row r="638" spans="1:17" x14ac:dyDescent="0.25">
      <c r="A638" s="27" t="s">
        <v>190</v>
      </c>
      <c r="B638" s="27">
        <v>0.17499999999999999</v>
      </c>
      <c r="C638" s="27">
        <v>8.0000000000000002E-3</v>
      </c>
      <c r="D638" s="27">
        <v>1.2999999999999999E-2</v>
      </c>
      <c r="E638" s="27">
        <v>1.7000000000000001E-2</v>
      </c>
      <c r="F638" s="27">
        <v>2.4E-2</v>
      </c>
      <c r="G638" s="27">
        <v>3.3000000000000002E-2</v>
      </c>
      <c r="H638" s="27">
        <v>4.1000000000000002E-2</v>
      </c>
    </row>
    <row r="639" spans="1:17" x14ac:dyDescent="0.25">
      <c r="A639" s="27" t="s">
        <v>191</v>
      </c>
      <c r="B639" s="27">
        <v>0.19</v>
      </c>
      <c r="C639" s="27">
        <v>8.9999999999999993E-3</v>
      </c>
      <c r="D639" s="27">
        <v>1.4E-2</v>
      </c>
      <c r="E639" s="27">
        <v>1.9E-2</v>
      </c>
      <c r="F639" s="27">
        <v>2.5999999999999999E-2</v>
      </c>
      <c r="G639" s="27">
        <v>3.5999999999999997E-2</v>
      </c>
      <c r="H639" s="27">
        <v>4.3999999999999997E-2</v>
      </c>
    </row>
    <row r="640" spans="1:17" x14ac:dyDescent="0.25">
      <c r="A640" s="27" t="s">
        <v>192</v>
      </c>
      <c r="B640" s="27">
        <v>0.20699999999999999</v>
      </c>
      <c r="C640" s="27">
        <v>0.01</v>
      </c>
      <c r="D640" s="27">
        <v>1.6E-2</v>
      </c>
      <c r="E640" s="27">
        <v>0.02</v>
      </c>
      <c r="F640" s="27">
        <v>2.7E-2</v>
      </c>
      <c r="G640" s="27">
        <v>3.7999999999999999E-2</v>
      </c>
      <c r="H640" s="27">
        <v>4.8000000000000001E-2</v>
      </c>
    </row>
    <row r="641" spans="1:8" x14ac:dyDescent="0.25">
      <c r="A641" s="27" t="s">
        <v>193</v>
      </c>
      <c r="B641" s="27">
        <v>0.22500000000000001</v>
      </c>
      <c r="C641" s="27">
        <v>0.01</v>
      </c>
      <c r="D641" s="27">
        <v>1.7000000000000001E-2</v>
      </c>
      <c r="E641" s="27">
        <v>2.1000000000000001E-2</v>
      </c>
      <c r="F641" s="27">
        <v>0.03</v>
      </c>
      <c r="G641" s="27">
        <v>4.1000000000000002E-2</v>
      </c>
      <c r="H641" s="27">
        <v>5.0999999999999997E-2</v>
      </c>
    </row>
    <row r="642" spans="1:8" x14ac:dyDescent="0.25">
      <c r="A642" s="27" t="s">
        <v>194</v>
      </c>
      <c r="B642" s="27">
        <v>0.245</v>
      </c>
      <c r="C642" s="27">
        <v>1.2E-2</v>
      </c>
      <c r="D642" s="27">
        <v>1.9E-2</v>
      </c>
      <c r="E642" s="27">
        <v>2.3E-2</v>
      </c>
      <c r="F642" s="27">
        <v>3.3000000000000002E-2</v>
      </c>
      <c r="G642" s="27">
        <v>4.4999999999999998E-2</v>
      </c>
      <c r="H642" s="27">
        <v>5.5E-2</v>
      </c>
    </row>
    <row r="643" spans="1:8" x14ac:dyDescent="0.25">
      <c r="A643" s="27" t="s">
        <v>195</v>
      </c>
      <c r="B643" s="27">
        <v>0.26600000000000001</v>
      </c>
      <c r="C643" s="27">
        <v>1.2E-2</v>
      </c>
      <c r="D643" s="27">
        <v>0.02</v>
      </c>
      <c r="E643" s="27">
        <v>2.5000000000000001E-2</v>
      </c>
      <c r="F643" s="27">
        <v>3.5000000000000003E-2</v>
      </c>
      <c r="G643" s="27">
        <v>4.8000000000000001E-2</v>
      </c>
      <c r="H643" s="27">
        <v>5.8999999999999997E-2</v>
      </c>
    </row>
    <row r="644" spans="1:8" x14ac:dyDescent="0.25">
      <c r="A644" s="27" t="s">
        <v>196</v>
      </c>
      <c r="B644" s="27">
        <v>0.28899999999999998</v>
      </c>
      <c r="C644" s="27">
        <v>1.2999999999999999E-2</v>
      </c>
      <c r="D644" s="27">
        <v>2.1999999999999999E-2</v>
      </c>
      <c r="E644" s="27">
        <v>2.7E-2</v>
      </c>
      <c r="F644" s="27">
        <v>3.6999999999999998E-2</v>
      </c>
      <c r="G644" s="27">
        <v>5.0999999999999997E-2</v>
      </c>
      <c r="H644" s="27">
        <v>6.3E-2</v>
      </c>
    </row>
    <row r="645" spans="1:8" x14ac:dyDescent="0.25">
      <c r="A645" s="27" t="s">
        <v>197</v>
      </c>
      <c r="B645" s="27">
        <v>0.314</v>
      </c>
      <c r="C645" s="27">
        <v>1.4E-2</v>
      </c>
      <c r="D645" s="27">
        <v>2.3E-2</v>
      </c>
      <c r="E645" s="27">
        <v>2.9000000000000001E-2</v>
      </c>
      <c r="F645" s="27">
        <v>0.04</v>
      </c>
      <c r="G645" s="27">
        <v>5.5E-2</v>
      </c>
      <c r="H645" s="27">
        <v>6.8000000000000005E-2</v>
      </c>
    </row>
    <row r="646" spans="1:8" x14ac:dyDescent="0.25">
      <c r="A646" s="27" t="s">
        <v>198</v>
      </c>
      <c r="B646" s="27">
        <v>0.34100000000000003</v>
      </c>
      <c r="C646" s="27">
        <v>1.6E-2</v>
      </c>
      <c r="D646" s="27">
        <v>2.5000000000000001E-2</v>
      </c>
      <c r="E646" s="27">
        <v>3.1E-2</v>
      </c>
      <c r="F646" s="27">
        <v>4.2000000000000003E-2</v>
      </c>
      <c r="G646" s="27">
        <v>5.8999999999999997E-2</v>
      </c>
      <c r="H646" s="27">
        <v>7.2999999999999995E-2</v>
      </c>
    </row>
    <row r="647" spans="1:8" x14ac:dyDescent="0.25">
      <c r="A647" s="27" t="s">
        <v>199</v>
      </c>
      <c r="B647" s="27">
        <v>0.37</v>
      </c>
      <c r="C647" s="27">
        <v>1.7000000000000001E-2</v>
      </c>
      <c r="D647" s="27">
        <v>2.7E-2</v>
      </c>
      <c r="E647" s="27">
        <v>3.3000000000000002E-2</v>
      </c>
      <c r="F647" s="27">
        <v>4.4999999999999998E-2</v>
      </c>
      <c r="G647" s="27">
        <v>6.4000000000000001E-2</v>
      </c>
      <c r="H647" s="27">
        <v>7.8E-2</v>
      </c>
    </row>
    <row r="648" spans="1:8" x14ac:dyDescent="0.25">
      <c r="A648" s="27" t="s">
        <v>200</v>
      </c>
      <c r="B648" s="27">
        <v>0.40200000000000002</v>
      </c>
      <c r="C648" s="27">
        <v>1.7999999999999999E-2</v>
      </c>
      <c r="D648" s="27">
        <v>2.9000000000000001E-2</v>
      </c>
      <c r="E648" s="27">
        <v>3.5000000000000003E-2</v>
      </c>
      <c r="F648" s="27">
        <v>4.8000000000000001E-2</v>
      </c>
      <c r="G648" s="27">
        <v>6.8000000000000005E-2</v>
      </c>
      <c r="H648" s="27">
        <v>8.3000000000000004E-2</v>
      </c>
    </row>
    <row r="649" spans="1:8" x14ac:dyDescent="0.25">
      <c r="A649" s="27" t="s">
        <v>201</v>
      </c>
      <c r="B649" s="27">
        <v>0.437</v>
      </c>
      <c r="C649" s="27">
        <v>1.9E-2</v>
      </c>
      <c r="D649" s="27">
        <v>3.1E-2</v>
      </c>
      <c r="E649" s="27">
        <v>3.7999999999999999E-2</v>
      </c>
      <c r="F649" s="27">
        <v>5.0999999999999997E-2</v>
      </c>
      <c r="G649" s="27">
        <v>7.2999999999999995E-2</v>
      </c>
      <c r="H649" s="27">
        <v>0.09</v>
      </c>
    </row>
    <row r="650" spans="1:8" x14ac:dyDescent="0.25">
      <c r="A650" s="27" t="s">
        <v>202</v>
      </c>
      <c r="B650" s="27">
        <v>0.47499999999999998</v>
      </c>
      <c r="C650" s="27">
        <v>2.1000000000000001E-2</v>
      </c>
      <c r="D650" s="27">
        <v>3.3000000000000002E-2</v>
      </c>
      <c r="E650" s="27">
        <v>4.1000000000000002E-2</v>
      </c>
      <c r="F650" s="27">
        <v>5.5E-2</v>
      </c>
      <c r="G650" s="27">
        <v>7.9000000000000001E-2</v>
      </c>
      <c r="H650" s="27">
        <v>9.6000000000000002E-2</v>
      </c>
    </row>
    <row r="651" spans="1:8" x14ac:dyDescent="0.25">
      <c r="A651" s="27" t="s">
        <v>203</v>
      </c>
      <c r="B651" s="27">
        <v>0.51600000000000001</v>
      </c>
      <c r="C651" s="27">
        <v>2.1999999999999999E-2</v>
      </c>
      <c r="D651" s="27">
        <v>3.5000000000000003E-2</v>
      </c>
      <c r="E651" s="27">
        <v>4.3999999999999997E-2</v>
      </c>
      <c r="F651" s="27">
        <v>5.8999999999999997E-2</v>
      </c>
      <c r="G651" s="27">
        <v>8.5000000000000006E-2</v>
      </c>
      <c r="H651" s="27">
        <v>0.10299999999999999</v>
      </c>
    </row>
    <row r="652" spans="1:8" x14ac:dyDescent="0.25">
      <c r="A652" s="27" t="s">
        <v>204</v>
      </c>
      <c r="B652" s="27">
        <v>0.56000000000000005</v>
      </c>
      <c r="C652" s="27">
        <v>2.3E-2</v>
      </c>
      <c r="D652" s="27">
        <v>3.7999999999999999E-2</v>
      </c>
      <c r="E652" s="27">
        <v>4.7E-2</v>
      </c>
      <c r="F652" s="27">
        <v>6.4000000000000001E-2</v>
      </c>
      <c r="G652" s="27">
        <v>9.0999999999999998E-2</v>
      </c>
      <c r="H652" s="27">
        <v>0.11</v>
      </c>
    </row>
    <row r="653" spans="1:8" x14ac:dyDescent="0.25">
      <c r="A653" s="27" t="s">
        <v>205</v>
      </c>
      <c r="B653" s="27">
        <v>0.60799999999999998</v>
      </c>
      <c r="C653" s="27">
        <v>2.5000000000000001E-2</v>
      </c>
      <c r="D653" s="27">
        <v>0.04</v>
      </c>
      <c r="E653" s="27">
        <v>0.05</v>
      </c>
      <c r="F653" s="27">
        <v>6.9000000000000006E-2</v>
      </c>
      <c r="G653" s="27">
        <v>9.7000000000000003E-2</v>
      </c>
      <c r="H653" s="27">
        <v>0.11899999999999999</v>
      </c>
    </row>
    <row r="654" spans="1:8" x14ac:dyDescent="0.25">
      <c r="A654" s="27" t="s">
        <v>206</v>
      </c>
      <c r="B654" s="27">
        <v>0.66</v>
      </c>
      <c r="C654" s="27">
        <v>2.5999999999999999E-2</v>
      </c>
      <c r="D654" s="27">
        <v>4.2999999999999997E-2</v>
      </c>
      <c r="E654" s="27">
        <v>5.3999999999999999E-2</v>
      </c>
      <c r="F654" s="27">
        <v>7.3999999999999996E-2</v>
      </c>
      <c r="G654" s="27">
        <v>0.104</v>
      </c>
      <c r="H654" s="27">
        <v>0.127</v>
      </c>
    </row>
    <row r="655" spans="1:8" x14ac:dyDescent="0.25">
      <c r="A655" s="27" t="s">
        <v>207</v>
      </c>
      <c r="B655" s="27">
        <v>0.71699999999999997</v>
      </c>
      <c r="C655" s="27">
        <v>2.8000000000000001E-2</v>
      </c>
      <c r="D655" s="27">
        <v>4.7E-2</v>
      </c>
      <c r="E655" s="27">
        <v>5.8000000000000003E-2</v>
      </c>
      <c r="F655" s="27">
        <v>7.8E-2</v>
      </c>
      <c r="G655" s="27">
        <v>0.112</v>
      </c>
      <c r="H655" s="27">
        <v>0.13700000000000001</v>
      </c>
    </row>
    <row r="656" spans="1:8" x14ac:dyDescent="0.25">
      <c r="A656" s="27" t="s">
        <v>208</v>
      </c>
      <c r="B656" s="27">
        <v>0.77800000000000002</v>
      </c>
      <c r="C656" s="27">
        <v>3.3000000000000002E-2</v>
      </c>
      <c r="D656" s="27">
        <v>0.05</v>
      </c>
      <c r="E656" s="27">
        <v>6.2E-2</v>
      </c>
      <c r="F656" s="27">
        <v>8.3000000000000004E-2</v>
      </c>
      <c r="G656" s="27">
        <v>0.12</v>
      </c>
      <c r="H656" s="27">
        <v>0.14699999999999999</v>
      </c>
    </row>
    <row r="657" spans="1:8" x14ac:dyDescent="0.25">
      <c r="A657" s="27" t="s">
        <v>209</v>
      </c>
      <c r="B657" s="27">
        <v>0.84499999999999997</v>
      </c>
      <c r="C657" s="27">
        <v>3.5000000000000003E-2</v>
      </c>
      <c r="D657" s="27">
        <v>5.2999999999999999E-2</v>
      </c>
      <c r="E657" s="27">
        <v>6.6000000000000003E-2</v>
      </c>
      <c r="F657" s="27">
        <v>8.7999999999999995E-2</v>
      </c>
      <c r="G657" s="27">
        <v>0.129</v>
      </c>
      <c r="H657" s="27">
        <v>0.158</v>
      </c>
    </row>
    <row r="658" spans="1:8" x14ac:dyDescent="0.25">
      <c r="A658" s="27" t="s">
        <v>210</v>
      </c>
      <c r="B658" s="27">
        <v>0.91700000000000004</v>
      </c>
      <c r="C658" s="27">
        <v>3.7999999999999999E-2</v>
      </c>
      <c r="D658" s="27">
        <v>5.7000000000000002E-2</v>
      </c>
      <c r="E658" s="27">
        <v>7.0000000000000007E-2</v>
      </c>
      <c r="F658" s="27">
        <v>9.4E-2</v>
      </c>
      <c r="G658" s="27">
        <v>0.13800000000000001</v>
      </c>
      <c r="H658" s="27">
        <v>0.16900000000000001</v>
      </c>
    </row>
    <row r="659" spans="1:8" x14ac:dyDescent="0.25">
      <c r="A659" s="27" t="s">
        <v>211</v>
      </c>
      <c r="B659" s="27">
        <v>0.995</v>
      </c>
      <c r="C659" s="27">
        <v>0.04</v>
      </c>
      <c r="D659" s="27">
        <v>0.06</v>
      </c>
      <c r="E659" s="27">
        <v>7.4999999999999997E-2</v>
      </c>
      <c r="F659" s="27">
        <v>0.10100000000000001</v>
      </c>
      <c r="G659" s="27">
        <v>0.14799999999999999</v>
      </c>
      <c r="H659" s="27">
        <v>0.182</v>
      </c>
    </row>
    <row r="660" spans="1:8" x14ac:dyDescent="0.25">
      <c r="A660" s="27" t="s">
        <v>212</v>
      </c>
      <c r="B660" s="27">
        <v>1.0799999999999998</v>
      </c>
      <c r="C660" s="27">
        <v>4.2999999999999997E-2</v>
      </c>
      <c r="D660" s="27">
        <v>6.3E-2</v>
      </c>
      <c r="E660" s="27">
        <v>7.9000000000000001E-2</v>
      </c>
      <c r="F660" s="27">
        <v>0.108</v>
      </c>
      <c r="G660" s="27">
        <v>0.158</v>
      </c>
      <c r="H660" s="27">
        <v>0.19500000000000001</v>
      </c>
    </row>
    <row r="661" spans="1:8" x14ac:dyDescent="0.25">
      <c r="A661" s="27" t="s">
        <v>213</v>
      </c>
      <c r="B661" s="27">
        <v>1.1719999999999999</v>
      </c>
      <c r="C661" s="27">
        <v>4.7E-2</v>
      </c>
      <c r="D661" s="27">
        <v>6.7000000000000004E-2</v>
      </c>
      <c r="E661" s="27">
        <v>8.4000000000000005E-2</v>
      </c>
      <c r="F661" s="27">
        <v>0.11600000000000001</v>
      </c>
      <c r="G661" s="27">
        <v>0.16900000000000001</v>
      </c>
      <c r="H661" s="27">
        <v>0.20899999999999999</v>
      </c>
    </row>
    <row r="662" spans="1:8" x14ac:dyDescent="0.25">
      <c r="A662" s="27" t="s">
        <v>214</v>
      </c>
      <c r="B662" s="27">
        <v>1.2719999999999998</v>
      </c>
      <c r="C662" s="27">
        <v>0.05</v>
      </c>
      <c r="D662" s="27">
        <v>7.0999999999999994E-2</v>
      </c>
      <c r="E662" s="27">
        <v>0.09</v>
      </c>
      <c r="F662" s="27">
        <v>0.125</v>
      </c>
      <c r="G662" s="27">
        <v>0.18</v>
      </c>
      <c r="H662" s="27">
        <v>0.22500000000000001</v>
      </c>
    </row>
    <row r="663" spans="1:8" x14ac:dyDescent="0.25">
      <c r="A663" s="27" t="s">
        <v>215</v>
      </c>
      <c r="B663" s="27">
        <v>1.3809999999999998</v>
      </c>
      <c r="C663" s="27">
        <v>5.3999999999999999E-2</v>
      </c>
      <c r="D663" s="27">
        <v>7.5999999999999998E-2</v>
      </c>
      <c r="E663" s="27">
        <v>9.7000000000000003E-2</v>
      </c>
      <c r="F663" s="27">
        <v>0.13400000000000001</v>
      </c>
      <c r="G663" s="27">
        <v>0.192</v>
      </c>
      <c r="H663" s="27">
        <v>0.24099999999999999</v>
      </c>
    </row>
    <row r="664" spans="1:8" x14ac:dyDescent="0.25">
      <c r="A664" s="27" t="s">
        <v>216</v>
      </c>
      <c r="B664" s="27">
        <v>1.4989999999999999</v>
      </c>
      <c r="C664" s="27">
        <v>5.8000000000000003E-2</v>
      </c>
      <c r="D664" s="27">
        <v>8.2000000000000003E-2</v>
      </c>
      <c r="E664" s="27">
        <v>0.104</v>
      </c>
      <c r="F664" s="27">
        <v>0.14299999999999999</v>
      </c>
      <c r="G664" s="27">
        <v>0.20399999999999999</v>
      </c>
      <c r="H664" s="27">
        <v>0.25800000000000001</v>
      </c>
    </row>
    <row r="665" spans="1:8" x14ac:dyDescent="0.25">
      <c r="A665" s="27" t="s">
        <v>217</v>
      </c>
      <c r="B665" s="27">
        <v>1.6269999999999998</v>
      </c>
      <c r="C665" s="27">
        <v>6.0999999999999999E-2</v>
      </c>
      <c r="D665" s="27">
        <v>8.7999999999999995E-2</v>
      </c>
      <c r="E665" s="27">
        <v>0.111</v>
      </c>
      <c r="F665" s="27">
        <v>0.153</v>
      </c>
      <c r="G665" s="27">
        <v>0.218</v>
      </c>
      <c r="H665" s="27">
        <v>0.27500000000000002</v>
      </c>
    </row>
    <row r="666" spans="1:8" x14ac:dyDescent="0.25">
      <c r="A666" s="27" t="s">
        <v>218</v>
      </c>
      <c r="B666" s="27">
        <v>1.7659999999999998</v>
      </c>
      <c r="C666" s="27">
        <v>6.5000000000000002E-2</v>
      </c>
      <c r="D666" s="27">
        <v>9.5000000000000001E-2</v>
      </c>
      <c r="E666" s="27">
        <v>0.11899999999999999</v>
      </c>
      <c r="F666" s="27">
        <v>0.16400000000000001</v>
      </c>
      <c r="G666" s="27">
        <v>0.23200000000000001</v>
      </c>
      <c r="H666" s="27">
        <v>0.29399999999999998</v>
      </c>
    </row>
    <row r="667" spans="1:8" x14ac:dyDescent="0.25">
      <c r="A667" s="27" t="s">
        <v>219</v>
      </c>
      <c r="B667" s="27">
        <v>1.9169999999999998</v>
      </c>
      <c r="C667" s="27">
        <v>6.9000000000000006E-2</v>
      </c>
      <c r="D667" s="27">
        <v>0.10199999999999999</v>
      </c>
      <c r="E667" s="27">
        <v>0.128</v>
      </c>
      <c r="F667" s="27">
        <v>0.17499999999999999</v>
      </c>
      <c r="G667" s="27">
        <v>0.247</v>
      </c>
      <c r="H667" s="27">
        <v>0.314</v>
      </c>
    </row>
    <row r="668" spans="1:8" x14ac:dyDescent="0.25">
      <c r="A668" s="27" t="s">
        <v>220</v>
      </c>
      <c r="B668" s="27">
        <v>2.08</v>
      </c>
      <c r="C668" s="27">
        <v>7.2999999999999995E-2</v>
      </c>
      <c r="D668" s="27">
        <v>0.11</v>
      </c>
      <c r="E668" s="27">
        <v>0.13700000000000001</v>
      </c>
      <c r="F668" s="27">
        <v>0.186</v>
      </c>
      <c r="G668" s="27">
        <v>0.26200000000000001</v>
      </c>
      <c r="H668" s="27">
        <v>0.33500000000000002</v>
      </c>
    </row>
    <row r="669" spans="1:8" x14ac:dyDescent="0.25">
      <c r="A669" s="27" t="s">
        <v>221</v>
      </c>
      <c r="B669" s="27">
        <v>2.2569999999999997</v>
      </c>
      <c r="C669" s="27">
        <v>7.6999999999999999E-2</v>
      </c>
      <c r="D669" s="27">
        <v>0.11799999999999999</v>
      </c>
      <c r="E669" s="27">
        <v>0.14799999999999999</v>
      </c>
      <c r="F669" s="27">
        <v>0.19900000000000001</v>
      </c>
      <c r="G669" s="27">
        <v>0.27800000000000002</v>
      </c>
      <c r="H669" s="27">
        <v>0.35699999999999998</v>
      </c>
    </row>
    <row r="670" spans="1:8" x14ac:dyDescent="0.25">
      <c r="A670" s="27" t="s">
        <v>222</v>
      </c>
      <c r="B670" s="27">
        <v>2.4489999999999998</v>
      </c>
      <c r="C670" s="27">
        <v>8.2000000000000003E-2</v>
      </c>
      <c r="D670" s="27">
        <v>0.126</v>
      </c>
      <c r="E670" s="27">
        <v>0.158</v>
      </c>
      <c r="F670" s="27">
        <v>0.21199999999999999</v>
      </c>
      <c r="G670" s="27">
        <v>0.29499999999999998</v>
      </c>
      <c r="H670" s="27">
        <v>0.38100000000000001</v>
      </c>
    </row>
    <row r="671" spans="1:8" x14ac:dyDescent="0.25">
      <c r="A671" s="27" t="s">
        <v>223</v>
      </c>
      <c r="B671" s="27">
        <v>2.6579999999999999</v>
      </c>
      <c r="C671" s="27">
        <v>8.6999999999999994E-2</v>
      </c>
      <c r="D671" s="27">
        <v>0.13600000000000001</v>
      </c>
      <c r="E671" s="27">
        <v>0.17</v>
      </c>
      <c r="F671" s="27">
        <v>0.22600000000000001</v>
      </c>
      <c r="G671" s="27">
        <v>0.314</v>
      </c>
      <c r="H671" s="27">
        <v>0.40500000000000003</v>
      </c>
    </row>
    <row r="672" spans="1:8" x14ac:dyDescent="0.25">
      <c r="A672" s="27" t="s">
        <v>224</v>
      </c>
      <c r="B672" s="27">
        <v>2.8839999999999999</v>
      </c>
      <c r="C672" s="27">
        <v>9.2999999999999999E-2</v>
      </c>
      <c r="D672" s="27">
        <v>0.14599999999999999</v>
      </c>
      <c r="E672" s="27">
        <v>0.184</v>
      </c>
      <c r="F672" s="27">
        <v>0.24</v>
      </c>
      <c r="G672" s="27">
        <v>0.33200000000000002</v>
      </c>
      <c r="H672" s="27">
        <v>0.43099999999999999</v>
      </c>
    </row>
    <row r="673" spans="1:8" x14ac:dyDescent="0.25">
      <c r="A673" s="27" t="s">
        <v>225</v>
      </c>
      <c r="B673" s="27">
        <v>3.13</v>
      </c>
      <c r="C673" s="27">
        <v>9.9000000000000005E-2</v>
      </c>
      <c r="D673" s="27">
        <v>0.157</v>
      </c>
      <c r="E673" s="27">
        <v>0.19800000000000001</v>
      </c>
      <c r="F673" s="27">
        <v>0.25800000000000001</v>
      </c>
      <c r="G673" s="27">
        <v>0.35299999999999998</v>
      </c>
      <c r="H673" s="27">
        <v>0.45800000000000002</v>
      </c>
    </row>
    <row r="674" spans="1:8" x14ac:dyDescent="0.25">
      <c r="A674" s="27" t="s">
        <v>226</v>
      </c>
      <c r="B674" s="27">
        <v>3.3969999999999998</v>
      </c>
      <c r="C674" s="27">
        <v>0.105</v>
      </c>
      <c r="D674" s="27">
        <v>0.16900000000000001</v>
      </c>
      <c r="E674" s="27">
        <v>0.21199999999999999</v>
      </c>
      <c r="F674" s="27">
        <v>0.27800000000000002</v>
      </c>
      <c r="G674" s="27">
        <v>0.374</v>
      </c>
      <c r="H674" s="27">
        <v>0.48699999999999999</v>
      </c>
    </row>
    <row r="675" spans="1:8" x14ac:dyDescent="0.25">
      <c r="A675" s="27" t="s">
        <v>227</v>
      </c>
      <c r="B675" s="27">
        <v>3.6859999999999999</v>
      </c>
      <c r="C675" s="27">
        <v>0.112</v>
      </c>
      <c r="D675" s="27">
        <v>0.18099999999999999</v>
      </c>
      <c r="E675" s="27">
        <v>0.22800000000000001</v>
      </c>
      <c r="F675" s="27">
        <v>0.3</v>
      </c>
      <c r="G675" s="27">
        <v>0.40799999999999997</v>
      </c>
      <c r="H675" s="27">
        <v>0.51700000000000002</v>
      </c>
    </row>
    <row r="676" spans="1:8" x14ac:dyDescent="0.25">
      <c r="A676" s="27" t="s">
        <v>228</v>
      </c>
      <c r="B676" s="27">
        <v>4</v>
      </c>
      <c r="C676" s="27">
        <v>0.11899999999999999</v>
      </c>
      <c r="D676" s="27">
        <v>0.19500000000000001</v>
      </c>
      <c r="E676" s="27">
        <v>0.245</v>
      </c>
      <c r="F676" s="27">
        <v>0.32300000000000001</v>
      </c>
      <c r="G676" s="27">
        <v>0.434</v>
      </c>
      <c r="H676" s="27">
        <v>0.54900000000000004</v>
      </c>
    </row>
    <row r="677" spans="1:8" x14ac:dyDescent="0.25">
      <c r="A677" s="27" t="s">
        <v>229</v>
      </c>
      <c r="B677" s="27">
        <v>4.34</v>
      </c>
      <c r="C677" s="27">
        <v>0.126</v>
      </c>
      <c r="D677" s="27">
        <v>0.20899999999999999</v>
      </c>
      <c r="E677" s="27">
        <v>0.26200000000000001</v>
      </c>
      <c r="F677" s="27">
        <v>0.34799999999999998</v>
      </c>
      <c r="G677" s="27">
        <v>0.46600000000000003</v>
      </c>
      <c r="H677" s="27">
        <v>0.58199999999999996</v>
      </c>
    </row>
    <row r="678" spans="1:8" x14ac:dyDescent="0.25">
      <c r="A678" s="27" t="s">
        <v>230</v>
      </c>
      <c r="B678" s="27">
        <v>4.7090000000000005</v>
      </c>
      <c r="C678" s="27">
        <v>0.13400000000000001</v>
      </c>
      <c r="D678" s="27">
        <v>0.222</v>
      </c>
      <c r="E678" s="27">
        <v>0.28199999999999997</v>
      </c>
      <c r="F678" s="27">
        <v>0.374</v>
      </c>
      <c r="G678" s="27">
        <v>0.498</v>
      </c>
      <c r="H678" s="27">
        <v>0.61799999999999999</v>
      </c>
    </row>
    <row r="679" spans="1:8" x14ac:dyDescent="0.25">
      <c r="A679" s="27" t="s">
        <v>231</v>
      </c>
      <c r="B679" s="27">
        <v>5.1100000000000003</v>
      </c>
      <c r="C679" s="27">
        <v>0.14199999999999999</v>
      </c>
      <c r="D679" s="27">
        <v>0.23699999999999999</v>
      </c>
      <c r="E679" s="27">
        <v>0.30199999999999999</v>
      </c>
      <c r="F679" s="27">
        <v>0.40100000000000002</v>
      </c>
      <c r="G679" s="27">
        <v>0.53200000000000003</v>
      </c>
      <c r="H679" s="27">
        <v>0.65500000000000003</v>
      </c>
    </row>
    <row r="680" spans="1:8" x14ac:dyDescent="0.25">
      <c r="A680" s="27" t="s">
        <v>232</v>
      </c>
      <c r="B680" s="27">
        <v>5.5449999999999999</v>
      </c>
      <c r="C680" s="27">
        <v>0.15</v>
      </c>
      <c r="D680" s="27">
        <v>0.252</v>
      </c>
      <c r="E680" s="27">
        <v>0.32500000000000001</v>
      </c>
      <c r="F680" s="27">
        <v>0.43</v>
      </c>
      <c r="G680" s="27">
        <v>0.56799999999999995</v>
      </c>
      <c r="H680" s="27">
        <v>0.69399999999999995</v>
      </c>
    </row>
    <row r="681" spans="1:8" x14ac:dyDescent="0.25">
      <c r="A681" s="27" t="s">
        <v>233</v>
      </c>
      <c r="B681" s="27">
        <v>6.0170000000000003</v>
      </c>
      <c r="C681" s="27">
        <v>0.159</v>
      </c>
      <c r="D681" s="27">
        <v>0.26800000000000002</v>
      </c>
      <c r="E681" s="27">
        <v>0.34899999999999998</v>
      </c>
      <c r="F681" s="27">
        <v>0.46200000000000002</v>
      </c>
      <c r="G681" s="27">
        <v>0.60599999999999998</v>
      </c>
      <c r="H681" s="27">
        <v>0.754</v>
      </c>
    </row>
    <row r="682" spans="1:8" x14ac:dyDescent="0.25">
      <c r="A682" s="27" t="s">
        <v>234</v>
      </c>
      <c r="B682" s="27">
        <v>6.5289999999999999</v>
      </c>
      <c r="C682" s="27">
        <v>0.16900000000000001</v>
      </c>
      <c r="D682" s="27">
        <v>0.28599999999999998</v>
      </c>
      <c r="E682" s="27">
        <v>0.375</v>
      </c>
      <c r="F682" s="27">
        <v>0.495</v>
      </c>
      <c r="G682" s="27">
        <v>0.64700000000000002</v>
      </c>
      <c r="H682" s="27">
        <v>0.80700000000000005</v>
      </c>
    </row>
    <row r="683" spans="1:8" x14ac:dyDescent="0.25">
      <c r="A683" s="27" t="s">
        <v>235</v>
      </c>
      <c r="B683" s="27">
        <v>7.0840000000000005</v>
      </c>
      <c r="C683" s="27">
        <v>0.17899999999999999</v>
      </c>
      <c r="D683" s="27">
        <v>0.30499999999999999</v>
      </c>
      <c r="E683" s="27">
        <v>0.40200000000000002</v>
      </c>
      <c r="F683" s="27">
        <v>0.53100000000000003</v>
      </c>
      <c r="G683" s="27">
        <v>0.69199999999999995</v>
      </c>
      <c r="H683" s="27">
        <v>0.85299999999999998</v>
      </c>
    </row>
    <row r="684" spans="1:8" x14ac:dyDescent="0.25">
      <c r="A684" s="27" t="s">
        <v>236</v>
      </c>
      <c r="B684" s="27">
        <v>7.6870000000000003</v>
      </c>
      <c r="C684" s="27">
        <v>0.189</v>
      </c>
      <c r="D684" s="27">
        <v>0.32400000000000001</v>
      </c>
      <c r="E684" s="27">
        <v>0.43099999999999999</v>
      </c>
      <c r="F684" s="27">
        <v>0.57099999999999995</v>
      </c>
      <c r="G684" s="27">
        <v>0.74199999999999999</v>
      </c>
      <c r="H684" s="27">
        <v>0.91600000000000004</v>
      </c>
    </row>
    <row r="685" spans="1:8" x14ac:dyDescent="0.25">
      <c r="A685" s="27" t="s">
        <v>237</v>
      </c>
      <c r="B685" s="27">
        <v>8.3409999999999993</v>
      </c>
      <c r="C685" s="27">
        <v>0.2</v>
      </c>
      <c r="D685" s="27">
        <v>0.34499999999999997</v>
      </c>
      <c r="E685" s="27">
        <v>0.46200000000000002</v>
      </c>
      <c r="F685" s="27">
        <v>0.61299999999999999</v>
      </c>
      <c r="G685" s="27">
        <v>0.79500000000000004</v>
      </c>
      <c r="H685" s="27">
        <v>0.98199999999999998</v>
      </c>
    </row>
    <row r="686" spans="1:8" x14ac:dyDescent="0.25">
      <c r="A686" s="27" t="s">
        <v>238</v>
      </c>
      <c r="B686" s="27">
        <v>9.0499999999999989</v>
      </c>
      <c r="C686" s="27">
        <v>0.20599999999999999</v>
      </c>
      <c r="D686" s="27">
        <v>0.36699999999999999</v>
      </c>
      <c r="E686" s="27">
        <v>0.49399999999999999</v>
      </c>
      <c r="F686" s="27">
        <v>0.65800000000000003</v>
      </c>
      <c r="G686" s="27">
        <v>0.85199999999999998</v>
      </c>
      <c r="H686" s="27">
        <v>1.05</v>
      </c>
    </row>
    <row r="687" spans="1:8" x14ac:dyDescent="0.25">
      <c r="A687" s="27" t="s">
        <v>239</v>
      </c>
      <c r="B687" s="27">
        <v>9.82</v>
      </c>
      <c r="C687" s="27">
        <v>0.22</v>
      </c>
      <c r="D687" s="27">
        <v>0.38900000000000001</v>
      </c>
      <c r="E687" s="27">
        <v>0.52800000000000002</v>
      </c>
      <c r="F687" s="27">
        <v>0.70599999999999996</v>
      </c>
      <c r="G687" s="27">
        <v>0.91100000000000003</v>
      </c>
      <c r="H687" s="27">
        <v>1.121</v>
      </c>
    </row>
    <row r="688" spans="1:8" x14ac:dyDescent="0.25">
      <c r="A688" s="27" t="s">
        <v>240</v>
      </c>
      <c r="B688" s="27">
        <v>10.654999999999999</v>
      </c>
      <c r="C688" s="27">
        <v>0.23499999999999999</v>
      </c>
      <c r="D688" s="27">
        <v>0.41299999999999998</v>
      </c>
      <c r="E688" s="27">
        <v>0.56299999999999994</v>
      </c>
      <c r="F688" s="27">
        <v>0.75700000000000001</v>
      </c>
      <c r="G688" s="27">
        <v>0.97399999999999998</v>
      </c>
      <c r="H688" s="27">
        <v>1.1970000000000001</v>
      </c>
    </row>
    <row r="689" spans="1:8" x14ac:dyDescent="0.25">
      <c r="A689" s="27" t="s">
        <v>241</v>
      </c>
      <c r="B689" s="27">
        <v>11.561</v>
      </c>
      <c r="C689" s="27">
        <v>0.251</v>
      </c>
      <c r="D689" s="27">
        <v>0.439</v>
      </c>
      <c r="E689" s="27">
        <v>0.6</v>
      </c>
      <c r="F689" s="27">
        <v>0.81100000000000005</v>
      </c>
      <c r="G689" s="27">
        <v>1.0409999999999999</v>
      </c>
      <c r="H689" s="27">
        <v>1.282</v>
      </c>
    </row>
    <row r="690" spans="1:8" x14ac:dyDescent="0.25">
      <c r="A690" s="27" t="s">
        <v>242</v>
      </c>
      <c r="B690" s="27">
        <v>12.543999999999999</v>
      </c>
      <c r="C690" s="27">
        <v>0.26700000000000002</v>
      </c>
      <c r="D690" s="27">
        <v>0.46500000000000002</v>
      </c>
      <c r="E690" s="27">
        <v>0.63900000000000001</v>
      </c>
      <c r="F690" s="27">
        <v>0.86799999999999999</v>
      </c>
      <c r="G690" s="27">
        <v>1.1120000000000001</v>
      </c>
      <c r="H690" s="27">
        <v>1.373</v>
      </c>
    </row>
    <row r="691" spans="1:8" x14ac:dyDescent="0.25">
      <c r="A691" s="27" t="s">
        <v>243</v>
      </c>
      <c r="B691" s="27">
        <v>13.610999999999999</v>
      </c>
      <c r="C691" s="27">
        <v>0.28499999999999998</v>
      </c>
      <c r="D691" s="27">
        <v>0.49299999999999999</v>
      </c>
      <c r="E691" s="27">
        <v>0.68</v>
      </c>
      <c r="F691" s="27">
        <v>0.93100000000000005</v>
      </c>
      <c r="G691" s="27">
        <v>1.1879999999999999</v>
      </c>
      <c r="H691" s="27">
        <v>1.4690000000000001</v>
      </c>
    </row>
    <row r="692" spans="1:8" x14ac:dyDescent="0.25">
      <c r="A692" s="27" t="s">
        <v>244</v>
      </c>
      <c r="B692" s="27">
        <v>14.767999999999999</v>
      </c>
      <c r="C692" s="27">
        <v>0.30399999999999999</v>
      </c>
      <c r="D692" s="27">
        <v>0.52300000000000002</v>
      </c>
      <c r="E692" s="27">
        <v>0.72299999999999998</v>
      </c>
      <c r="F692" s="27">
        <v>0.996</v>
      </c>
      <c r="G692" s="27">
        <v>1.3029999999999999</v>
      </c>
      <c r="H692" s="27">
        <v>1.57</v>
      </c>
    </row>
    <row r="693" spans="1:8" x14ac:dyDescent="0.25">
      <c r="A693" s="27" t="s">
        <v>245</v>
      </c>
      <c r="B693" s="27">
        <v>16.024000000000001</v>
      </c>
      <c r="C693" s="27">
        <v>0.32700000000000001</v>
      </c>
      <c r="D693" s="27">
        <v>0.55400000000000005</v>
      </c>
      <c r="E693" s="27">
        <v>0.76900000000000002</v>
      </c>
      <c r="F693" s="27">
        <v>1.0660000000000001</v>
      </c>
      <c r="G693" s="27">
        <v>1.3959999999999999</v>
      </c>
      <c r="H693" s="27">
        <v>1.675</v>
      </c>
    </row>
    <row r="694" spans="1:8" x14ac:dyDescent="0.25">
      <c r="A694" s="27" t="s">
        <v>246</v>
      </c>
      <c r="B694" s="27">
        <v>17.387</v>
      </c>
      <c r="C694" s="27">
        <v>0.35199999999999998</v>
      </c>
      <c r="D694" s="27">
        <v>0.58799999999999997</v>
      </c>
      <c r="E694" s="27">
        <v>0.81799999999999995</v>
      </c>
      <c r="F694" s="27">
        <v>1.139</v>
      </c>
      <c r="G694" s="27">
        <v>1.494</v>
      </c>
      <c r="H694" s="27">
        <v>1.7869999999999999</v>
      </c>
    </row>
    <row r="695" spans="1:8" x14ac:dyDescent="0.25">
      <c r="A695" s="27" t="s">
        <v>247</v>
      </c>
      <c r="B695" s="27">
        <v>18.865000000000002</v>
      </c>
      <c r="C695" s="27">
        <v>0.379</v>
      </c>
      <c r="D695" s="27">
        <v>0.623</v>
      </c>
      <c r="E695" s="27">
        <v>0.87</v>
      </c>
      <c r="F695" s="27">
        <v>1.2170000000000001</v>
      </c>
      <c r="G695" s="27">
        <v>1.591</v>
      </c>
      <c r="H695" s="27">
        <v>1.9159999999999999</v>
      </c>
    </row>
    <row r="696" spans="1:8" x14ac:dyDescent="0.25">
      <c r="A696" s="27" t="s">
        <v>248</v>
      </c>
      <c r="B696" s="27">
        <v>20.469000000000001</v>
      </c>
      <c r="C696" s="27">
        <v>0.40799999999999997</v>
      </c>
      <c r="D696" s="27">
        <v>0.66100000000000003</v>
      </c>
      <c r="E696" s="27">
        <v>0.92600000000000005</v>
      </c>
      <c r="F696" s="27">
        <v>1.3</v>
      </c>
      <c r="G696" s="27">
        <v>1.694</v>
      </c>
      <c r="H696" s="27">
        <v>2.0470000000000002</v>
      </c>
    </row>
    <row r="697" spans="1:8" x14ac:dyDescent="0.25">
      <c r="A697" s="27" t="s">
        <v>249</v>
      </c>
      <c r="B697" s="27">
        <v>22.209</v>
      </c>
      <c r="C697" s="27">
        <v>0.439</v>
      </c>
      <c r="D697" s="27">
        <v>0.7</v>
      </c>
      <c r="E697" s="27">
        <v>0.98499999999999999</v>
      </c>
      <c r="F697" s="27">
        <v>1.387</v>
      </c>
      <c r="G697" s="27">
        <v>1.802</v>
      </c>
      <c r="H697" s="27">
        <v>2.1880000000000002</v>
      </c>
    </row>
    <row r="698" spans="1:8" x14ac:dyDescent="0.25">
      <c r="A698" s="27" t="s">
        <v>250</v>
      </c>
      <c r="B698" s="27">
        <v>24.097000000000001</v>
      </c>
      <c r="C698" s="27">
        <v>0.46600000000000003</v>
      </c>
      <c r="D698" s="27">
        <v>0.74299999999999999</v>
      </c>
      <c r="E698" s="27">
        <v>1.0469999999999999</v>
      </c>
      <c r="F698" s="27">
        <v>1.4790000000000001</v>
      </c>
      <c r="G698" s="27">
        <v>1.915</v>
      </c>
      <c r="H698" s="27">
        <v>2.3380000000000001</v>
      </c>
    </row>
    <row r="699" spans="1:8" x14ac:dyDescent="0.25">
      <c r="A699" s="27" t="s">
        <v>251</v>
      </c>
      <c r="B699" s="27">
        <v>26.146000000000001</v>
      </c>
      <c r="C699" s="27">
        <v>0.49199999999999999</v>
      </c>
      <c r="D699" s="27">
        <v>0.79</v>
      </c>
      <c r="E699" s="27">
        <v>1.1120000000000001</v>
      </c>
      <c r="F699" s="27">
        <v>1.573</v>
      </c>
      <c r="G699" s="27">
        <v>2.0350000000000001</v>
      </c>
      <c r="H699" s="27">
        <v>2.4969999999999999</v>
      </c>
    </row>
    <row r="700" spans="1:8" x14ac:dyDescent="0.25">
      <c r="A700" s="27" t="s">
        <v>252</v>
      </c>
      <c r="B700" s="27">
        <v>28.369</v>
      </c>
      <c r="C700" s="27">
        <v>0.52</v>
      </c>
      <c r="D700" s="27">
        <v>0.83899999999999997</v>
      </c>
      <c r="E700" s="27">
        <v>1.181</v>
      </c>
      <c r="F700" s="27">
        <v>1.673</v>
      </c>
      <c r="G700" s="27">
        <v>2.161</v>
      </c>
      <c r="H700" s="27">
        <v>2.6640000000000001</v>
      </c>
    </row>
    <row r="701" spans="1:8" x14ac:dyDescent="0.25">
      <c r="A701" s="27" t="s">
        <v>253</v>
      </c>
      <c r="B701" s="27">
        <v>30.781000000000002</v>
      </c>
      <c r="C701" s="27">
        <v>0.55000000000000004</v>
      </c>
      <c r="D701" s="27">
        <v>0.89100000000000001</v>
      </c>
      <c r="E701" s="27">
        <v>1.2529999999999999</v>
      </c>
      <c r="F701" s="27">
        <v>1.78</v>
      </c>
      <c r="G701" s="27">
        <v>2.294</v>
      </c>
      <c r="H701" s="27">
        <v>2.84</v>
      </c>
    </row>
    <row r="702" spans="1:8" x14ac:dyDescent="0.25">
      <c r="A702" s="27" t="s">
        <v>254</v>
      </c>
      <c r="B702" s="27">
        <v>33.397999999999996</v>
      </c>
      <c r="C702" s="27">
        <v>0.58099999999999996</v>
      </c>
      <c r="D702" s="27">
        <v>0.94599999999999995</v>
      </c>
      <c r="E702" s="27">
        <v>1.329</v>
      </c>
      <c r="F702" s="27">
        <v>1.8939999999999999</v>
      </c>
      <c r="G702" s="27">
        <v>2.4329999999999998</v>
      </c>
      <c r="H702" s="27">
        <v>3.0259999999999998</v>
      </c>
    </row>
    <row r="703" spans="1:8" x14ac:dyDescent="0.25">
      <c r="A703" s="27" t="s">
        <v>255</v>
      </c>
      <c r="B703" s="27">
        <v>36.236999999999995</v>
      </c>
      <c r="C703" s="27">
        <v>0.61399999999999999</v>
      </c>
      <c r="D703" s="27">
        <v>1.0109999999999999</v>
      </c>
      <c r="E703" s="27">
        <v>1.409</v>
      </c>
      <c r="F703" s="27">
        <v>2.016</v>
      </c>
      <c r="G703" s="27">
        <v>2.581</v>
      </c>
      <c r="H703" s="27">
        <v>3.222</v>
      </c>
    </row>
    <row r="704" spans="1:8" x14ac:dyDescent="0.25">
      <c r="A704" s="27" t="s">
        <v>256</v>
      </c>
      <c r="B704" s="27">
        <v>39.317999999999998</v>
      </c>
      <c r="C704" s="27">
        <v>0.65400000000000003</v>
      </c>
      <c r="D704" s="27">
        <v>1.0860000000000001</v>
      </c>
      <c r="E704" s="27">
        <v>1.494</v>
      </c>
      <c r="F704" s="27">
        <v>2.1440000000000001</v>
      </c>
      <c r="G704" s="27">
        <v>2.738</v>
      </c>
      <c r="H704" s="27">
        <v>3.427</v>
      </c>
    </row>
    <row r="705" spans="1:8" x14ac:dyDescent="0.25">
      <c r="A705" s="27" t="s">
        <v>257</v>
      </c>
      <c r="B705" s="27">
        <v>42.660999999999994</v>
      </c>
      <c r="C705" s="27">
        <v>0.69699999999999995</v>
      </c>
      <c r="D705" s="27">
        <v>1.165</v>
      </c>
      <c r="E705" s="27">
        <v>1.5840000000000001</v>
      </c>
      <c r="F705" s="27">
        <v>2.2789999999999999</v>
      </c>
      <c r="G705" s="27">
        <v>2.9049999999999998</v>
      </c>
      <c r="H705" s="27">
        <v>3.6440000000000001</v>
      </c>
    </row>
    <row r="706" spans="1:8" x14ac:dyDescent="0.25">
      <c r="A706" s="27" t="s">
        <v>258</v>
      </c>
      <c r="B706" s="27">
        <v>46.287999999999997</v>
      </c>
      <c r="C706" s="27">
        <v>0.74199999999999999</v>
      </c>
      <c r="D706" s="27">
        <v>1.2490000000000001</v>
      </c>
      <c r="E706" s="27">
        <v>1.798</v>
      </c>
      <c r="F706" s="27">
        <v>2.4209999999999998</v>
      </c>
      <c r="G706" s="27">
        <v>3.0819999999999999</v>
      </c>
      <c r="H706" s="27">
        <v>3.8719999999999999</v>
      </c>
    </row>
    <row r="707" spans="1:8" x14ac:dyDescent="0.25">
      <c r="A707" s="27" t="s">
        <v>259</v>
      </c>
      <c r="B707" s="27">
        <v>50.222999999999999</v>
      </c>
      <c r="C707" s="27">
        <v>0.79</v>
      </c>
      <c r="D707" s="27">
        <v>1.3380000000000001</v>
      </c>
      <c r="E707" s="27">
        <v>1.927</v>
      </c>
      <c r="F707" s="27">
        <v>2.5710000000000002</v>
      </c>
      <c r="G707" s="27">
        <v>3.3</v>
      </c>
      <c r="H707" s="27">
        <v>4.1120000000000001</v>
      </c>
    </row>
    <row r="708" spans="1:8" x14ac:dyDescent="0.25">
      <c r="A708" s="27" t="s">
        <v>260</v>
      </c>
      <c r="B708" s="27">
        <v>54.491999999999997</v>
      </c>
      <c r="C708" s="27">
        <v>0.84199999999999997</v>
      </c>
      <c r="D708" s="27">
        <v>1.4319999999999999</v>
      </c>
      <c r="E708" s="27">
        <v>2.0649999999999999</v>
      </c>
      <c r="F708" s="27">
        <v>2.7280000000000002</v>
      </c>
      <c r="G708" s="27">
        <v>3.5430000000000001</v>
      </c>
      <c r="H708" s="27">
        <v>4.3650000000000002</v>
      </c>
    </row>
    <row r="709" spans="1:8" x14ac:dyDescent="0.25">
      <c r="A709" s="27" t="s">
        <v>261</v>
      </c>
      <c r="B709" s="27">
        <v>59.123999999999995</v>
      </c>
      <c r="C709" s="27">
        <v>0.89600000000000002</v>
      </c>
      <c r="D709" s="27">
        <v>1.5309999999999999</v>
      </c>
      <c r="E709" s="27">
        <v>2.2080000000000002</v>
      </c>
      <c r="F709" s="27">
        <v>2.8940000000000001</v>
      </c>
      <c r="G709" s="27">
        <v>3.802</v>
      </c>
      <c r="H709" s="27">
        <v>4.6310000000000002</v>
      </c>
    </row>
    <row r="710" spans="1:8" x14ac:dyDescent="0.25">
      <c r="A710" s="27" t="s">
        <v>262</v>
      </c>
      <c r="B710" s="27">
        <v>64.150000000000006</v>
      </c>
      <c r="C710" s="27">
        <v>0.95299999999999996</v>
      </c>
      <c r="D710" s="27">
        <v>1.635</v>
      </c>
      <c r="E710" s="27">
        <v>2.3559999999999999</v>
      </c>
      <c r="F710" s="27">
        <v>3.069</v>
      </c>
      <c r="G710" s="27">
        <v>4.0750000000000002</v>
      </c>
      <c r="H710" s="27">
        <v>4.8819999999999997</v>
      </c>
    </row>
    <row r="711" spans="1:8" x14ac:dyDescent="0.25">
      <c r="A711" s="27" t="s">
        <v>263</v>
      </c>
      <c r="B711" s="27">
        <v>69.603000000000009</v>
      </c>
      <c r="C711" s="27">
        <v>1.0149999999999999</v>
      </c>
      <c r="D711" s="27">
        <v>1.7450000000000001</v>
      </c>
      <c r="E711" s="27">
        <v>2.512</v>
      </c>
      <c r="F711" s="27">
        <v>3.2549999999999999</v>
      </c>
      <c r="G711" s="27">
        <v>4.3639999999999999</v>
      </c>
      <c r="H711" s="27">
        <v>5.242</v>
      </c>
    </row>
    <row r="712" spans="1:8" x14ac:dyDescent="0.25">
      <c r="A712" s="27" t="s">
        <v>264</v>
      </c>
      <c r="B712" s="27">
        <v>75.52000000000001</v>
      </c>
      <c r="C712" s="27">
        <v>1.079</v>
      </c>
      <c r="D712" s="27">
        <v>1.861</v>
      </c>
      <c r="E712" s="27">
        <v>2.677</v>
      </c>
      <c r="F712" s="27">
        <v>3.4550000000000001</v>
      </c>
      <c r="G712" s="27">
        <v>4.67</v>
      </c>
      <c r="H712" s="27">
        <v>5.6260000000000003</v>
      </c>
    </row>
    <row r="713" spans="1:8" x14ac:dyDescent="0.25">
      <c r="A713" s="27" t="s">
        <v>265</v>
      </c>
      <c r="B713" s="27">
        <v>81.94</v>
      </c>
      <c r="C713" s="27">
        <v>1.1479999999999999</v>
      </c>
      <c r="D713" s="27">
        <v>1.9830000000000001</v>
      </c>
      <c r="E713" s="27">
        <v>2.8519999999999999</v>
      </c>
      <c r="F713" s="27">
        <v>3.6629999999999998</v>
      </c>
      <c r="G713" s="27">
        <v>4.992</v>
      </c>
      <c r="H713" s="27">
        <v>6.0330000000000004</v>
      </c>
    </row>
    <row r="714" spans="1:8" x14ac:dyDescent="0.25">
      <c r="A714" s="27" t="s">
        <v>266</v>
      </c>
      <c r="B714" s="27">
        <v>88.905000000000001</v>
      </c>
      <c r="C714" s="27">
        <v>1.222</v>
      </c>
      <c r="D714" s="27">
        <v>2.1110000000000002</v>
      </c>
      <c r="E714" s="27">
        <v>3.036</v>
      </c>
      <c r="F714" s="27">
        <v>3.8860000000000001</v>
      </c>
      <c r="G714" s="27">
        <v>5.3319999999999999</v>
      </c>
      <c r="H714" s="27">
        <v>6.4640000000000004</v>
      </c>
    </row>
    <row r="715" spans="1:8" x14ac:dyDescent="0.25">
      <c r="A715" s="27" t="s">
        <v>267</v>
      </c>
      <c r="B715" s="27">
        <v>96.462000000000003</v>
      </c>
      <c r="C715" s="27">
        <v>1.3149999999999999</v>
      </c>
      <c r="D715" s="27">
        <v>2.2469999999999999</v>
      </c>
      <c r="E715" s="27">
        <v>3.2309999999999999</v>
      </c>
      <c r="F715" s="27">
        <v>4.1230000000000002</v>
      </c>
      <c r="G715" s="27">
        <v>5.69</v>
      </c>
      <c r="H715" s="27">
        <v>6.9080000000000004</v>
      </c>
    </row>
    <row r="716" spans="1:8" x14ac:dyDescent="0.25">
      <c r="A716" s="27" t="s">
        <v>268</v>
      </c>
      <c r="B716" s="27">
        <v>104.66200000000001</v>
      </c>
      <c r="C716" s="27">
        <v>1.415</v>
      </c>
      <c r="D716" s="27">
        <v>2.3879999999999999</v>
      </c>
      <c r="E716" s="27">
        <v>3.4359999999999999</v>
      </c>
      <c r="F716" s="27">
        <v>4.3689999999999998</v>
      </c>
      <c r="G716" s="27">
        <v>6.0579999999999998</v>
      </c>
      <c r="H716" s="27">
        <v>7.3620000000000001</v>
      </c>
    </row>
    <row r="717" spans="1:8" x14ac:dyDescent="0.25">
      <c r="A717" s="27" t="s">
        <v>269</v>
      </c>
      <c r="B717" s="27">
        <v>113.55900000000001</v>
      </c>
      <c r="C717" s="27">
        <v>1.5209999999999999</v>
      </c>
      <c r="D717" s="27">
        <v>2.5350000000000001</v>
      </c>
      <c r="E717" s="27">
        <v>3.6520000000000001</v>
      </c>
      <c r="F717" s="27">
        <v>4.8769999999999998</v>
      </c>
      <c r="G717" s="27">
        <v>6.4450000000000003</v>
      </c>
      <c r="H717" s="27">
        <v>7.84</v>
      </c>
    </row>
    <row r="718" spans="1:8" x14ac:dyDescent="0.25">
      <c r="A718" s="27" t="s">
        <v>270</v>
      </c>
      <c r="B718" s="27">
        <v>123.212</v>
      </c>
      <c r="C718" s="27">
        <v>1.6339999999999999</v>
      </c>
      <c r="D718" s="27">
        <v>2.69</v>
      </c>
      <c r="E718" s="27">
        <v>3.8809999999999998</v>
      </c>
      <c r="F718" s="27">
        <v>5.202</v>
      </c>
      <c r="G718" s="27">
        <v>6.8760000000000003</v>
      </c>
      <c r="H718" s="27">
        <v>8.3810000000000002</v>
      </c>
    </row>
    <row r="719" spans="1:8" x14ac:dyDescent="0.25">
      <c r="A719" s="27" t="s">
        <v>271</v>
      </c>
      <c r="B719" s="27">
        <v>133.68600000000001</v>
      </c>
      <c r="C719" s="27">
        <v>1.7529999999999999</v>
      </c>
      <c r="D719" s="27">
        <v>2.8540000000000001</v>
      </c>
      <c r="E719" s="27">
        <v>4.1210000000000004</v>
      </c>
      <c r="F719" s="27">
        <v>5.5460000000000003</v>
      </c>
      <c r="G719" s="27">
        <v>7.3259999999999996</v>
      </c>
      <c r="H719" s="27">
        <v>8.9589999999999996</v>
      </c>
    </row>
    <row r="720" spans="1:8" x14ac:dyDescent="0.25">
      <c r="A720" s="27" t="s">
        <v>272</v>
      </c>
      <c r="B720" s="27">
        <v>145.05000000000001</v>
      </c>
      <c r="C720" s="27">
        <v>1.88</v>
      </c>
      <c r="D720" s="27">
        <v>3.0259999999999998</v>
      </c>
      <c r="E720" s="27">
        <v>4.375</v>
      </c>
      <c r="F720" s="27">
        <v>5.91</v>
      </c>
      <c r="G720" s="27">
        <v>7.79</v>
      </c>
      <c r="H720" s="27">
        <v>9.5679999999999996</v>
      </c>
    </row>
    <row r="721" spans="1:17" x14ac:dyDescent="0.25">
      <c r="A721" s="27" t="s">
        <v>273</v>
      </c>
      <c r="B721" s="27">
        <v>157.38</v>
      </c>
      <c r="C721" s="27">
        <v>2.0150000000000001</v>
      </c>
      <c r="D721" s="27">
        <v>3.2069999999999999</v>
      </c>
      <c r="E721" s="27">
        <v>4.6420000000000003</v>
      </c>
      <c r="F721" s="27">
        <v>6.2930000000000001</v>
      </c>
      <c r="G721" s="27">
        <v>8.2789999999999999</v>
      </c>
      <c r="H721" s="27">
        <v>10.209</v>
      </c>
    </row>
    <row r="722" spans="1:17" x14ac:dyDescent="0.25">
      <c r="A722" s="27" t="s">
        <v>274</v>
      </c>
      <c r="B722" s="27">
        <v>170.75800000000001</v>
      </c>
      <c r="C722" s="27">
        <v>2.1579999999999999</v>
      </c>
      <c r="D722" s="27">
        <v>3.3980000000000001</v>
      </c>
      <c r="E722" s="27">
        <v>4.923</v>
      </c>
      <c r="F722" s="27">
        <v>6.6980000000000004</v>
      </c>
      <c r="G722" s="27">
        <v>8.7929999999999993</v>
      </c>
      <c r="H722" s="27">
        <v>10.884</v>
      </c>
    </row>
    <row r="723" spans="1:17" x14ac:dyDescent="0.25">
      <c r="A723" s="27" t="s">
        <v>275</v>
      </c>
      <c r="B723" s="27">
        <v>185.273</v>
      </c>
      <c r="C723" s="27">
        <v>2.3079999999999998</v>
      </c>
      <c r="D723" s="27">
        <v>3.5990000000000002</v>
      </c>
      <c r="E723" s="27">
        <v>5.22</v>
      </c>
      <c r="F723" s="27">
        <v>7.125</v>
      </c>
      <c r="G723" s="27">
        <v>9.3339999999999996</v>
      </c>
      <c r="H723" s="27">
        <v>11.581</v>
      </c>
    </row>
    <row r="724" spans="1:17" x14ac:dyDescent="0.25">
      <c r="A724" s="27" t="s">
        <v>276</v>
      </c>
      <c r="B724" s="27">
        <v>201.02199999999999</v>
      </c>
      <c r="C724" s="27">
        <v>2.4380000000000002</v>
      </c>
      <c r="D724" s="27">
        <v>3.8109999999999999</v>
      </c>
      <c r="E724" s="27">
        <v>5.532</v>
      </c>
      <c r="F724" s="27">
        <v>7.5750000000000002</v>
      </c>
      <c r="G724" s="27">
        <v>9.9030000000000005</v>
      </c>
      <c r="H724" s="27">
        <v>12.311</v>
      </c>
    </row>
    <row r="725" spans="1:17" x14ac:dyDescent="0.25">
      <c r="A725" s="27" t="s">
        <v>277</v>
      </c>
      <c r="B725" s="27">
        <v>218.10900000000001</v>
      </c>
      <c r="C725" s="27">
        <v>2.5750000000000002</v>
      </c>
      <c r="D725" s="27">
        <v>4.0339999999999998</v>
      </c>
      <c r="E725" s="27">
        <v>5.8609999999999998</v>
      </c>
      <c r="F725" s="27">
        <v>8.0489999999999995</v>
      </c>
      <c r="G725" s="27">
        <v>10.727</v>
      </c>
      <c r="H725" s="27">
        <v>13.08</v>
      </c>
    </row>
    <row r="726" spans="1:17" x14ac:dyDescent="0.25">
      <c r="A726" s="27" t="s">
        <v>278</v>
      </c>
      <c r="B726" s="27">
        <v>236.649</v>
      </c>
      <c r="C726" s="27">
        <v>2.72</v>
      </c>
      <c r="D726" s="27">
        <v>4.2149999999999999</v>
      </c>
      <c r="E726" s="27">
        <v>6.2080000000000002</v>
      </c>
      <c r="F726" s="27">
        <v>8.5489999999999995</v>
      </c>
      <c r="G726" s="27">
        <v>11.484999999999999</v>
      </c>
      <c r="H726" s="27">
        <v>13.888999999999999</v>
      </c>
    </row>
    <row r="727" spans="1:17" x14ac:dyDescent="0.25">
      <c r="A727" s="27" t="s">
        <v>279</v>
      </c>
      <c r="B727" s="27">
        <v>256.76499999999999</v>
      </c>
      <c r="C727" s="27">
        <v>2.8730000000000002</v>
      </c>
      <c r="D727" s="27">
        <v>4.5259999999999998</v>
      </c>
      <c r="E727" s="27">
        <v>6.5730000000000004</v>
      </c>
      <c r="F727" s="27">
        <v>9.0760000000000005</v>
      </c>
      <c r="G727" s="27">
        <v>12.287000000000001</v>
      </c>
      <c r="H727" s="27">
        <v>14.826000000000001</v>
      </c>
    </row>
    <row r="729" spans="1:17" x14ac:dyDescent="0.25">
      <c r="A729" s="27" t="s">
        <v>585</v>
      </c>
      <c r="J729" s="34" t="s">
        <v>62</v>
      </c>
      <c r="K729" s="34" t="s">
        <v>61</v>
      </c>
      <c r="L729" s="35" t="str">
        <f>$A729</f>
        <v>Kootingal Moonbi 0.03</v>
      </c>
      <c r="M729" s="35" t="str">
        <f t="shared" ref="M729:Q729" si="7">$A729</f>
        <v>Kootingal Moonbi 0.03</v>
      </c>
      <c r="N729" s="35" t="str">
        <f t="shared" si="7"/>
        <v>Kootingal Moonbi 0.03</v>
      </c>
      <c r="O729" s="35" t="str">
        <f t="shared" si="7"/>
        <v>Kootingal Moonbi 0.03</v>
      </c>
      <c r="P729" s="35" t="str">
        <f t="shared" si="7"/>
        <v>Kootingal Moonbi 0.03</v>
      </c>
      <c r="Q729" s="35" t="str">
        <f t="shared" si="7"/>
        <v>Kootingal Moonbi 0.03</v>
      </c>
    </row>
    <row r="730" spans="1:17" x14ac:dyDescent="0.25">
      <c r="A730" s="27">
        <v>0.03</v>
      </c>
      <c r="C730" s="27" t="s">
        <v>57</v>
      </c>
      <c r="J730" s="34">
        <f>MATCH(Calculator!$E$3,B732:B831,1)</f>
        <v>93</v>
      </c>
      <c r="K730" s="34">
        <f>INDEX(B732:B831,MATCH(Calculator!$E$3,B732:B831,1))</f>
        <v>145.05000000000001</v>
      </c>
      <c r="L730" s="34">
        <f>INDEX(C732:C$10000,$J730)</f>
        <v>2.1789999999999998</v>
      </c>
      <c r="M730" s="34">
        <f>INDEX(D732:D$10000,$J730)</f>
        <v>3.73</v>
      </c>
      <c r="N730" s="34">
        <f>INDEX(E732:E$10000,$J730)</f>
        <v>5.3780000000000001</v>
      </c>
      <c r="O730" s="34">
        <f>INDEX(F732:F$10000,$J730)</f>
        <v>7.0309999999999997</v>
      </c>
      <c r="P730" s="34">
        <f>INDEX(G732:G$10000,$J730)</f>
        <v>9.2799999999999994</v>
      </c>
      <c r="Q730" s="34">
        <f>INDEX(H732:H$10000,$J730)</f>
        <v>11.250999999999999</v>
      </c>
    </row>
    <row r="731" spans="1:17" x14ac:dyDescent="0.25">
      <c r="A731" s="27" t="s">
        <v>58</v>
      </c>
      <c r="B731" s="27" t="s">
        <v>56</v>
      </c>
      <c r="C731" s="27" t="s">
        <v>54</v>
      </c>
      <c r="D731" s="27" t="s">
        <v>55</v>
      </c>
      <c r="E731" s="27">
        <v>0.1</v>
      </c>
      <c r="F731" s="27">
        <v>0.05</v>
      </c>
      <c r="G731" s="27">
        <v>0.02</v>
      </c>
      <c r="H731" s="27">
        <v>0.01</v>
      </c>
      <c r="J731" s="34">
        <f>MATCH(Calculator!$E$3,B732:B831,1)+1</f>
        <v>94</v>
      </c>
      <c r="K731" s="34">
        <f>INDEX(B732:B831,MATCH(Calculator!$E$3,B732:B831,1)+1)</f>
        <v>157.38</v>
      </c>
      <c r="L731" s="34">
        <f>INDEX(C732:C$9999,$J731)</f>
        <v>2.319</v>
      </c>
      <c r="M731" s="34">
        <f>INDEX(D732:D$9999,$J731)</f>
        <v>3.9830000000000001</v>
      </c>
      <c r="N731" s="34">
        <f>INDEX(E732:E$9999,$J731)</f>
        <v>5.7370000000000001</v>
      </c>
      <c r="O731" s="34">
        <f>INDEX(F732:F$9999,$J731)</f>
        <v>7.4569999999999999</v>
      </c>
      <c r="P731" s="34">
        <f>INDEX(G732:G$9999,$J731)</f>
        <v>9.9429999999999996</v>
      </c>
      <c r="Q731" s="34">
        <f>INDEX(H732:H$9999,$J731)</f>
        <v>11.92</v>
      </c>
    </row>
    <row r="732" spans="1:17" ht="15.75" thickBot="1" x14ac:dyDescent="0.3">
      <c r="A732" s="27" t="s">
        <v>281</v>
      </c>
      <c r="B732" s="27">
        <v>2.5000000000000001E-2</v>
      </c>
      <c r="C732" s="27">
        <v>1E-3</v>
      </c>
      <c r="D732" s="27">
        <v>2E-3</v>
      </c>
      <c r="E732" s="27">
        <v>3.0000000000000001E-3</v>
      </c>
      <c r="F732" s="27">
        <v>5.0000000000000001E-3</v>
      </c>
      <c r="G732" s="27">
        <v>6.0000000000000001E-3</v>
      </c>
      <c r="H732" s="27">
        <v>8.0000000000000002E-3</v>
      </c>
      <c r="L732" s="36">
        <f>_xlfn.FORECAST.LINEAR(Calculator!$E$3,L730:L731,K730:K731)</f>
        <v>2.2352043795620435</v>
      </c>
      <c r="M732" s="36">
        <f>_xlfn.FORECAST.LINEAR(Calculator!$E$3,M730:M731,K730:K731)</f>
        <v>3.8315693430656932</v>
      </c>
      <c r="N732" s="36">
        <f>_xlfn.FORECAST.LINEAR(Calculator!$E$3,N730:N731,K730:K731)</f>
        <v>5.5221240875912407</v>
      </c>
      <c r="O732" s="36">
        <f>_xlfn.FORECAST.LINEAR(Calculator!$E$3,O730:O731,K730:K731)</f>
        <v>7.2020218978102184</v>
      </c>
      <c r="P732" s="36">
        <f>_xlfn.FORECAST.LINEAR(Calculator!$E$3,P730:P731,K730:K731)</f>
        <v>9.5461678832116785</v>
      </c>
      <c r="Q732" s="36">
        <f>_xlfn.FORECAST.LINEAR(Calculator!$E$3,Q730:Q731,K730:K731)</f>
        <v>11.519576642335766</v>
      </c>
    </row>
    <row r="733" spans="1:17" x14ac:dyDescent="0.25">
      <c r="A733" s="27" t="s">
        <v>282</v>
      </c>
      <c r="B733" s="27">
        <v>0.04</v>
      </c>
      <c r="C733" s="27">
        <v>2E-3</v>
      </c>
      <c r="D733" s="27">
        <v>3.0000000000000001E-3</v>
      </c>
      <c r="E733" s="27">
        <v>5.0000000000000001E-3</v>
      </c>
      <c r="F733" s="27">
        <v>7.0000000000000001E-3</v>
      </c>
      <c r="G733" s="27">
        <v>0.01</v>
      </c>
      <c r="H733" s="27">
        <v>1.2E-2</v>
      </c>
    </row>
    <row r="734" spans="1:17" x14ac:dyDescent="0.25">
      <c r="A734" s="27" t="s">
        <v>283</v>
      </c>
      <c r="B734" s="27">
        <v>5.5E-2</v>
      </c>
      <c r="C734" s="27">
        <v>3.0000000000000001E-3</v>
      </c>
      <c r="D734" s="27">
        <v>5.0000000000000001E-3</v>
      </c>
      <c r="E734" s="27">
        <v>7.0000000000000001E-3</v>
      </c>
      <c r="F734" s="27">
        <v>8.9999999999999993E-3</v>
      </c>
      <c r="G734" s="27">
        <v>1.2999999999999999E-2</v>
      </c>
      <c r="H734" s="27">
        <v>1.6E-2</v>
      </c>
    </row>
    <row r="735" spans="1:17" x14ac:dyDescent="0.25">
      <c r="A735" s="27" t="s">
        <v>284</v>
      </c>
      <c r="B735" s="27">
        <v>7.0000000000000007E-2</v>
      </c>
      <c r="C735" s="27">
        <v>3.0000000000000001E-3</v>
      </c>
      <c r="D735" s="27">
        <v>6.0000000000000001E-3</v>
      </c>
      <c r="E735" s="27">
        <v>8.9999999999999993E-3</v>
      </c>
      <c r="F735" s="27">
        <v>1.2E-2</v>
      </c>
      <c r="G735" s="27">
        <v>1.6E-2</v>
      </c>
      <c r="H735" s="27">
        <v>0.02</v>
      </c>
    </row>
    <row r="736" spans="1:17" x14ac:dyDescent="0.25">
      <c r="A736" s="27" t="s">
        <v>285</v>
      </c>
      <c r="B736" s="27">
        <v>8.5000000000000006E-2</v>
      </c>
      <c r="C736" s="27">
        <v>4.0000000000000001E-3</v>
      </c>
      <c r="D736" s="27">
        <v>7.0000000000000001E-3</v>
      </c>
      <c r="E736" s="27">
        <v>1.0999999999999999E-2</v>
      </c>
      <c r="F736" s="27">
        <v>1.4E-2</v>
      </c>
      <c r="G736" s="27">
        <v>1.9E-2</v>
      </c>
      <c r="H736" s="27">
        <v>2.4E-2</v>
      </c>
    </row>
    <row r="737" spans="1:8" x14ac:dyDescent="0.25">
      <c r="A737" s="27" t="s">
        <v>286</v>
      </c>
      <c r="B737" s="27">
        <v>0.1</v>
      </c>
      <c r="C737" s="27">
        <v>5.0000000000000001E-3</v>
      </c>
      <c r="D737" s="27">
        <v>8.0000000000000002E-3</v>
      </c>
      <c r="E737" s="27">
        <v>1.2E-2</v>
      </c>
      <c r="F737" s="27">
        <v>1.6E-2</v>
      </c>
      <c r="G737" s="27">
        <v>2.1999999999999999E-2</v>
      </c>
      <c r="H737" s="27">
        <v>2.8000000000000001E-2</v>
      </c>
    </row>
    <row r="738" spans="1:8" x14ac:dyDescent="0.25">
      <c r="A738" s="27" t="s">
        <v>287</v>
      </c>
      <c r="B738" s="27">
        <v>0.115</v>
      </c>
      <c r="C738" s="27">
        <v>6.0000000000000001E-3</v>
      </c>
      <c r="D738" s="27">
        <v>0.01</v>
      </c>
      <c r="E738" s="27">
        <v>1.4E-2</v>
      </c>
      <c r="F738" s="27">
        <v>1.7999999999999999E-2</v>
      </c>
      <c r="G738" s="27">
        <v>2.5000000000000001E-2</v>
      </c>
      <c r="H738" s="27">
        <v>3.1E-2</v>
      </c>
    </row>
    <row r="739" spans="1:8" x14ac:dyDescent="0.25">
      <c r="A739" s="27" t="s">
        <v>288</v>
      </c>
      <c r="B739" s="27">
        <v>0.13</v>
      </c>
      <c r="C739" s="27">
        <v>7.0000000000000001E-3</v>
      </c>
      <c r="D739" s="27">
        <v>1.0999999999999999E-2</v>
      </c>
      <c r="E739" s="27">
        <v>1.4999999999999999E-2</v>
      </c>
      <c r="F739" s="27">
        <v>0.02</v>
      </c>
      <c r="G739" s="27">
        <v>2.8000000000000001E-2</v>
      </c>
      <c r="H739" s="27">
        <v>3.5000000000000003E-2</v>
      </c>
    </row>
    <row r="740" spans="1:8" x14ac:dyDescent="0.25">
      <c r="A740" s="27" t="s">
        <v>289</v>
      </c>
      <c r="B740" s="27">
        <v>0.14499999999999999</v>
      </c>
      <c r="C740" s="27">
        <v>8.0000000000000002E-3</v>
      </c>
      <c r="D740" s="27">
        <v>1.2E-2</v>
      </c>
      <c r="E740" s="27">
        <v>1.7000000000000001E-2</v>
      </c>
      <c r="F740" s="27">
        <v>2.1999999999999999E-2</v>
      </c>
      <c r="G740" s="27">
        <v>3.1E-2</v>
      </c>
      <c r="H740" s="27">
        <v>3.7999999999999999E-2</v>
      </c>
    </row>
    <row r="741" spans="1:8" x14ac:dyDescent="0.25">
      <c r="A741" s="27" t="s">
        <v>290</v>
      </c>
      <c r="B741" s="27">
        <v>0.16</v>
      </c>
      <c r="C741" s="27">
        <v>8.9999999999999993E-3</v>
      </c>
      <c r="D741" s="27">
        <v>1.4E-2</v>
      </c>
      <c r="E741" s="27">
        <v>1.7999999999999999E-2</v>
      </c>
      <c r="F741" s="27">
        <v>2.5000000000000001E-2</v>
      </c>
      <c r="G741" s="27">
        <v>3.4000000000000002E-2</v>
      </c>
      <c r="H741" s="27">
        <v>4.1000000000000002E-2</v>
      </c>
    </row>
    <row r="742" spans="1:8" x14ac:dyDescent="0.25">
      <c r="A742" s="27" t="s">
        <v>291</v>
      </c>
      <c r="B742" s="27">
        <v>0.17499999999999999</v>
      </c>
      <c r="C742" s="27">
        <v>8.9999999999999993E-3</v>
      </c>
      <c r="D742" s="27">
        <v>1.4999999999999999E-2</v>
      </c>
      <c r="E742" s="27">
        <v>1.9E-2</v>
      </c>
      <c r="F742" s="27">
        <v>2.7E-2</v>
      </c>
      <c r="G742" s="27">
        <v>3.6999999999999998E-2</v>
      </c>
      <c r="H742" s="27">
        <v>4.3999999999999997E-2</v>
      </c>
    </row>
    <row r="743" spans="1:8" x14ac:dyDescent="0.25">
      <c r="A743" s="27" t="s">
        <v>292</v>
      </c>
      <c r="B743" s="27">
        <v>0.19</v>
      </c>
      <c r="C743" s="27">
        <v>1.0999999999999999E-2</v>
      </c>
      <c r="D743" s="27">
        <v>1.6E-2</v>
      </c>
      <c r="E743" s="27">
        <v>2.1000000000000001E-2</v>
      </c>
      <c r="F743" s="27">
        <v>2.9000000000000001E-2</v>
      </c>
      <c r="G743" s="27">
        <v>0.04</v>
      </c>
      <c r="H743" s="27">
        <v>4.7E-2</v>
      </c>
    </row>
    <row r="744" spans="1:8" x14ac:dyDescent="0.25">
      <c r="A744" s="27" t="s">
        <v>293</v>
      </c>
      <c r="B744" s="27">
        <v>0.20699999999999999</v>
      </c>
      <c r="C744" s="27">
        <v>1.2E-2</v>
      </c>
      <c r="D744" s="27">
        <v>1.7999999999999999E-2</v>
      </c>
      <c r="E744" s="27">
        <v>2.1999999999999999E-2</v>
      </c>
      <c r="F744" s="27">
        <v>3.1E-2</v>
      </c>
      <c r="G744" s="27">
        <v>4.2999999999999997E-2</v>
      </c>
      <c r="H744" s="27">
        <v>5.1999999999999998E-2</v>
      </c>
    </row>
    <row r="745" spans="1:8" x14ac:dyDescent="0.25">
      <c r="A745" s="27" t="s">
        <v>294</v>
      </c>
      <c r="B745" s="27">
        <v>0.22500000000000001</v>
      </c>
      <c r="C745" s="27">
        <v>1.2E-2</v>
      </c>
      <c r="D745" s="27">
        <v>1.9E-2</v>
      </c>
      <c r="E745" s="27">
        <v>2.4E-2</v>
      </c>
      <c r="F745" s="27">
        <v>3.4000000000000002E-2</v>
      </c>
      <c r="G745" s="27">
        <v>4.7E-2</v>
      </c>
      <c r="H745" s="27">
        <v>5.6000000000000001E-2</v>
      </c>
    </row>
    <row r="746" spans="1:8" x14ac:dyDescent="0.25">
      <c r="A746" s="27" t="s">
        <v>295</v>
      </c>
      <c r="B746" s="27">
        <v>0.245</v>
      </c>
      <c r="C746" s="27">
        <v>1.2999999999999999E-2</v>
      </c>
      <c r="D746" s="27">
        <v>2.1000000000000001E-2</v>
      </c>
      <c r="E746" s="27">
        <v>2.5999999999999999E-2</v>
      </c>
      <c r="F746" s="27">
        <v>3.5999999999999997E-2</v>
      </c>
      <c r="G746" s="27">
        <v>0.05</v>
      </c>
      <c r="H746" s="27">
        <v>6.0999999999999999E-2</v>
      </c>
    </row>
    <row r="747" spans="1:8" x14ac:dyDescent="0.25">
      <c r="A747" s="27" t="s">
        <v>296</v>
      </c>
      <c r="B747" s="27">
        <v>0.26600000000000001</v>
      </c>
      <c r="C747" s="27">
        <v>1.4999999999999999E-2</v>
      </c>
      <c r="D747" s="27">
        <v>2.1999999999999999E-2</v>
      </c>
      <c r="E747" s="27">
        <v>2.8000000000000001E-2</v>
      </c>
      <c r="F747" s="27">
        <v>3.9E-2</v>
      </c>
      <c r="G747" s="27">
        <v>5.3999999999999999E-2</v>
      </c>
      <c r="H747" s="27">
        <v>6.5000000000000002E-2</v>
      </c>
    </row>
    <row r="748" spans="1:8" x14ac:dyDescent="0.25">
      <c r="A748" s="27" t="s">
        <v>297</v>
      </c>
      <c r="B748" s="27">
        <v>0.28899999999999998</v>
      </c>
      <c r="C748" s="27">
        <v>1.6E-2</v>
      </c>
      <c r="D748" s="27">
        <v>2.4E-2</v>
      </c>
      <c r="E748" s="27">
        <v>0.03</v>
      </c>
      <c r="F748" s="27">
        <v>4.2000000000000003E-2</v>
      </c>
      <c r="G748" s="27">
        <v>5.8000000000000003E-2</v>
      </c>
      <c r="H748" s="27">
        <v>7.0999999999999994E-2</v>
      </c>
    </row>
    <row r="749" spans="1:8" x14ac:dyDescent="0.25">
      <c r="A749" s="27" t="s">
        <v>298</v>
      </c>
      <c r="B749" s="27">
        <v>0.314</v>
      </c>
      <c r="C749" s="27">
        <v>1.7999999999999999E-2</v>
      </c>
      <c r="D749" s="27">
        <v>2.5000000000000001E-2</v>
      </c>
      <c r="E749" s="27">
        <v>3.2000000000000001E-2</v>
      </c>
      <c r="F749" s="27">
        <v>4.4999999999999998E-2</v>
      </c>
      <c r="G749" s="27">
        <v>6.2E-2</v>
      </c>
      <c r="H749" s="27">
        <v>7.5999999999999998E-2</v>
      </c>
    </row>
    <row r="750" spans="1:8" x14ac:dyDescent="0.25">
      <c r="A750" s="27" t="s">
        <v>299</v>
      </c>
      <c r="B750" s="27">
        <v>0.34100000000000003</v>
      </c>
      <c r="C750" s="27">
        <v>1.9E-2</v>
      </c>
      <c r="D750" s="27">
        <v>2.7E-2</v>
      </c>
      <c r="E750" s="27">
        <v>3.4000000000000002E-2</v>
      </c>
      <c r="F750" s="27">
        <v>4.8000000000000001E-2</v>
      </c>
      <c r="G750" s="27">
        <v>6.7000000000000004E-2</v>
      </c>
      <c r="H750" s="27">
        <v>8.2000000000000003E-2</v>
      </c>
    </row>
    <row r="751" spans="1:8" x14ac:dyDescent="0.25">
      <c r="A751" s="27" t="s">
        <v>300</v>
      </c>
      <c r="B751" s="27">
        <v>0.37</v>
      </c>
      <c r="C751" s="27">
        <v>0.02</v>
      </c>
      <c r="D751" s="27">
        <v>2.9000000000000001E-2</v>
      </c>
      <c r="E751" s="27">
        <v>3.6999999999999998E-2</v>
      </c>
      <c r="F751" s="27">
        <v>5.1999999999999998E-2</v>
      </c>
      <c r="G751" s="27">
        <v>7.1999999999999995E-2</v>
      </c>
      <c r="H751" s="27">
        <v>8.7999999999999995E-2</v>
      </c>
    </row>
    <row r="752" spans="1:8" x14ac:dyDescent="0.25">
      <c r="A752" s="27" t="s">
        <v>301</v>
      </c>
      <c r="B752" s="27">
        <v>0.40200000000000002</v>
      </c>
      <c r="C752" s="27">
        <v>2.1999999999999999E-2</v>
      </c>
      <c r="D752" s="27">
        <v>3.1E-2</v>
      </c>
      <c r="E752" s="27">
        <v>3.9E-2</v>
      </c>
      <c r="F752" s="27">
        <v>5.5E-2</v>
      </c>
      <c r="G752" s="27">
        <v>7.6999999999999999E-2</v>
      </c>
      <c r="H752" s="27">
        <v>9.5000000000000001E-2</v>
      </c>
    </row>
    <row r="753" spans="1:8" x14ac:dyDescent="0.25">
      <c r="A753" s="27" t="s">
        <v>302</v>
      </c>
      <c r="B753" s="27">
        <v>0.437</v>
      </c>
      <c r="C753" s="27">
        <v>2.3E-2</v>
      </c>
      <c r="D753" s="27">
        <v>3.4000000000000002E-2</v>
      </c>
      <c r="E753" s="27">
        <v>4.2999999999999997E-2</v>
      </c>
      <c r="F753" s="27">
        <v>5.8999999999999997E-2</v>
      </c>
      <c r="G753" s="27">
        <v>8.2000000000000003E-2</v>
      </c>
      <c r="H753" s="27">
        <v>0.10199999999999999</v>
      </c>
    </row>
    <row r="754" spans="1:8" x14ac:dyDescent="0.25">
      <c r="A754" s="27" t="s">
        <v>303</v>
      </c>
      <c r="B754" s="27">
        <v>0.47499999999999998</v>
      </c>
      <c r="C754" s="27">
        <v>2.5000000000000001E-2</v>
      </c>
      <c r="D754" s="27">
        <v>3.6999999999999998E-2</v>
      </c>
      <c r="E754" s="27">
        <v>4.5999999999999999E-2</v>
      </c>
      <c r="F754" s="27">
        <v>6.3E-2</v>
      </c>
      <c r="G754" s="27">
        <v>8.7999999999999995E-2</v>
      </c>
      <c r="H754" s="27">
        <v>0.11</v>
      </c>
    </row>
    <row r="755" spans="1:8" x14ac:dyDescent="0.25">
      <c r="A755" s="27" t="s">
        <v>304</v>
      </c>
      <c r="B755" s="27">
        <v>0.51600000000000001</v>
      </c>
      <c r="C755" s="27">
        <v>2.5999999999999999E-2</v>
      </c>
      <c r="D755" s="27">
        <v>3.9E-2</v>
      </c>
      <c r="E755" s="27">
        <v>4.9000000000000002E-2</v>
      </c>
      <c r="F755" s="27">
        <v>6.8000000000000005E-2</v>
      </c>
      <c r="G755" s="27">
        <v>9.4E-2</v>
      </c>
      <c r="H755" s="27">
        <v>0.11799999999999999</v>
      </c>
    </row>
    <row r="756" spans="1:8" x14ac:dyDescent="0.25">
      <c r="A756" s="27" t="s">
        <v>305</v>
      </c>
      <c r="B756" s="27">
        <v>0.56000000000000005</v>
      </c>
      <c r="C756" s="27">
        <v>0.03</v>
      </c>
      <c r="D756" s="27">
        <v>4.2999999999999997E-2</v>
      </c>
      <c r="E756" s="27">
        <v>5.2999999999999999E-2</v>
      </c>
      <c r="F756" s="27">
        <v>7.3999999999999996E-2</v>
      </c>
      <c r="G756" s="27">
        <v>0.10199999999999999</v>
      </c>
      <c r="H756" s="27">
        <v>0.126</v>
      </c>
    </row>
    <row r="757" spans="1:8" x14ac:dyDescent="0.25">
      <c r="A757" s="27" t="s">
        <v>306</v>
      </c>
      <c r="B757" s="27">
        <v>0.60799999999999998</v>
      </c>
      <c r="C757" s="27">
        <v>3.2000000000000001E-2</v>
      </c>
      <c r="D757" s="27">
        <v>4.5999999999999999E-2</v>
      </c>
      <c r="E757" s="27">
        <v>5.6000000000000001E-2</v>
      </c>
      <c r="F757" s="27">
        <v>0.08</v>
      </c>
      <c r="G757" s="27">
        <v>0.109</v>
      </c>
      <c r="H757" s="27">
        <v>0.13500000000000001</v>
      </c>
    </row>
    <row r="758" spans="1:8" x14ac:dyDescent="0.25">
      <c r="A758" s="27" t="s">
        <v>307</v>
      </c>
      <c r="B758" s="27">
        <v>0.66</v>
      </c>
      <c r="C758" s="27">
        <v>3.4000000000000002E-2</v>
      </c>
      <c r="D758" s="27">
        <v>4.9000000000000002E-2</v>
      </c>
      <c r="E758" s="27">
        <v>6.0999999999999999E-2</v>
      </c>
      <c r="F758" s="27">
        <v>8.5000000000000006E-2</v>
      </c>
      <c r="G758" s="27">
        <v>0.11700000000000001</v>
      </c>
      <c r="H758" s="27">
        <v>0.14499999999999999</v>
      </c>
    </row>
    <row r="759" spans="1:8" x14ac:dyDescent="0.25">
      <c r="A759" s="27" t="s">
        <v>308</v>
      </c>
      <c r="B759" s="27">
        <v>0.71699999999999997</v>
      </c>
      <c r="C759" s="27">
        <v>3.5999999999999997E-2</v>
      </c>
      <c r="D759" s="27">
        <v>5.2999999999999999E-2</v>
      </c>
      <c r="E759" s="27">
        <v>6.5000000000000002E-2</v>
      </c>
      <c r="F759" s="27">
        <v>9.0999999999999998E-2</v>
      </c>
      <c r="G759" s="27">
        <v>0.126</v>
      </c>
      <c r="H759" s="27">
        <v>0.155</v>
      </c>
    </row>
    <row r="760" spans="1:8" x14ac:dyDescent="0.25">
      <c r="A760" s="27" t="s">
        <v>309</v>
      </c>
      <c r="B760" s="27">
        <v>0.77800000000000002</v>
      </c>
      <c r="C760" s="27">
        <v>3.7999999999999999E-2</v>
      </c>
      <c r="D760" s="27">
        <v>5.7000000000000002E-2</v>
      </c>
      <c r="E760" s="27">
        <v>7.0000000000000007E-2</v>
      </c>
      <c r="F760" s="27">
        <v>9.7000000000000003E-2</v>
      </c>
      <c r="G760" s="27">
        <v>0.13500000000000001</v>
      </c>
      <c r="H760" s="27">
        <v>0.16600000000000001</v>
      </c>
    </row>
    <row r="761" spans="1:8" x14ac:dyDescent="0.25">
      <c r="A761" s="27" t="s">
        <v>310</v>
      </c>
      <c r="B761" s="27">
        <v>0.84499999999999997</v>
      </c>
      <c r="C761" s="27">
        <v>0.04</v>
      </c>
      <c r="D761" s="27">
        <v>6.0999999999999999E-2</v>
      </c>
      <c r="E761" s="27">
        <v>7.5999999999999998E-2</v>
      </c>
      <c r="F761" s="27">
        <v>0.10299999999999999</v>
      </c>
      <c r="G761" s="27">
        <v>0.14499999999999999</v>
      </c>
      <c r="H761" s="27">
        <v>0.17699999999999999</v>
      </c>
    </row>
    <row r="762" spans="1:8" x14ac:dyDescent="0.25">
      <c r="A762" s="27" t="s">
        <v>311</v>
      </c>
      <c r="B762" s="27">
        <v>0.91700000000000004</v>
      </c>
      <c r="C762" s="27">
        <v>4.2999999999999997E-2</v>
      </c>
      <c r="D762" s="27">
        <v>6.6000000000000003E-2</v>
      </c>
      <c r="E762" s="27">
        <v>8.1000000000000003E-2</v>
      </c>
      <c r="F762" s="27">
        <v>0.11</v>
      </c>
      <c r="G762" s="27">
        <v>0.155</v>
      </c>
      <c r="H762" s="27">
        <v>0.189</v>
      </c>
    </row>
    <row r="763" spans="1:8" x14ac:dyDescent="0.25">
      <c r="A763" s="27" t="s">
        <v>312</v>
      </c>
      <c r="B763" s="27">
        <v>0.995</v>
      </c>
      <c r="C763" s="27">
        <v>4.4999999999999998E-2</v>
      </c>
      <c r="D763" s="27">
        <v>7.0999999999999994E-2</v>
      </c>
      <c r="E763" s="27">
        <v>8.6999999999999994E-2</v>
      </c>
      <c r="F763" s="27">
        <v>0.11700000000000001</v>
      </c>
      <c r="G763" s="27">
        <v>0.16600000000000001</v>
      </c>
      <c r="H763" s="27">
        <v>0.20100000000000001</v>
      </c>
    </row>
    <row r="764" spans="1:8" x14ac:dyDescent="0.25">
      <c r="A764" s="27" t="s">
        <v>313</v>
      </c>
      <c r="B764" s="27">
        <v>1.0799999999999998</v>
      </c>
      <c r="C764" s="27">
        <v>4.8000000000000001E-2</v>
      </c>
      <c r="D764" s="27">
        <v>7.5999999999999998E-2</v>
      </c>
      <c r="E764" s="27">
        <v>9.2999999999999999E-2</v>
      </c>
      <c r="F764" s="27">
        <v>0.124</v>
      </c>
      <c r="G764" s="27">
        <v>0.17899999999999999</v>
      </c>
      <c r="H764" s="27">
        <v>0.219</v>
      </c>
    </row>
    <row r="765" spans="1:8" x14ac:dyDescent="0.25">
      <c r="A765" s="27" t="s">
        <v>314</v>
      </c>
      <c r="B765" s="27">
        <v>1.1719999999999999</v>
      </c>
      <c r="C765" s="27">
        <v>5.0999999999999997E-2</v>
      </c>
      <c r="D765" s="27">
        <v>8.1000000000000003E-2</v>
      </c>
      <c r="E765" s="27">
        <v>9.9000000000000005E-2</v>
      </c>
      <c r="F765" s="27">
        <v>0.13400000000000001</v>
      </c>
      <c r="G765" s="27">
        <v>0.192</v>
      </c>
      <c r="H765" s="27">
        <v>0.23499999999999999</v>
      </c>
    </row>
    <row r="766" spans="1:8" x14ac:dyDescent="0.25">
      <c r="A766" s="27" t="s">
        <v>315</v>
      </c>
      <c r="B766" s="27">
        <v>1.2719999999999998</v>
      </c>
      <c r="C766" s="27">
        <v>5.5E-2</v>
      </c>
      <c r="D766" s="27">
        <v>8.5999999999999993E-2</v>
      </c>
      <c r="E766" s="27">
        <v>0.106</v>
      </c>
      <c r="F766" s="27">
        <v>0.14399999999999999</v>
      </c>
      <c r="G766" s="27">
        <v>0.20599999999999999</v>
      </c>
      <c r="H766" s="27">
        <v>0.252</v>
      </c>
    </row>
    <row r="767" spans="1:8" x14ac:dyDescent="0.25">
      <c r="A767" s="27" t="s">
        <v>316</v>
      </c>
      <c r="B767" s="27">
        <v>1.3809999999999998</v>
      </c>
      <c r="C767" s="27">
        <v>5.8999999999999997E-2</v>
      </c>
      <c r="D767" s="27">
        <v>9.1999999999999998E-2</v>
      </c>
      <c r="E767" s="27">
        <v>0.114</v>
      </c>
      <c r="F767" s="27">
        <v>0.156</v>
      </c>
      <c r="G767" s="27">
        <v>0.222</v>
      </c>
      <c r="H767" s="27">
        <v>0.27</v>
      </c>
    </row>
    <row r="768" spans="1:8" x14ac:dyDescent="0.25">
      <c r="A768" s="27" t="s">
        <v>317</v>
      </c>
      <c r="B768" s="27">
        <v>1.4989999999999999</v>
      </c>
      <c r="C768" s="27">
        <v>6.4000000000000001E-2</v>
      </c>
      <c r="D768" s="27">
        <v>9.8000000000000004E-2</v>
      </c>
      <c r="E768" s="27">
        <v>0.122</v>
      </c>
      <c r="F768" s="27">
        <v>0.16700000000000001</v>
      </c>
      <c r="G768" s="27">
        <v>0.23799999999999999</v>
      </c>
      <c r="H768" s="27">
        <v>0.28999999999999998</v>
      </c>
    </row>
    <row r="769" spans="1:8" x14ac:dyDescent="0.25">
      <c r="A769" s="27" t="s">
        <v>318</v>
      </c>
      <c r="B769" s="27">
        <v>1.6269999999999998</v>
      </c>
      <c r="C769" s="27">
        <v>6.9000000000000006E-2</v>
      </c>
      <c r="D769" s="27">
        <v>0.105</v>
      </c>
      <c r="E769" s="27">
        <v>0.13</v>
      </c>
      <c r="F769" s="27">
        <v>0.17699999999999999</v>
      </c>
      <c r="G769" s="27">
        <v>0.25600000000000001</v>
      </c>
      <c r="H769" s="27">
        <v>0.311</v>
      </c>
    </row>
    <row r="770" spans="1:8" x14ac:dyDescent="0.25">
      <c r="A770" s="27" t="s">
        <v>319</v>
      </c>
      <c r="B770" s="27">
        <v>1.7659999999999998</v>
      </c>
      <c r="C770" s="27">
        <v>7.3999999999999996E-2</v>
      </c>
      <c r="D770" s="27">
        <v>0.113</v>
      </c>
      <c r="E770" s="27">
        <v>0.13900000000000001</v>
      </c>
      <c r="F770" s="27">
        <v>0.188</v>
      </c>
      <c r="G770" s="27">
        <v>0.27400000000000002</v>
      </c>
      <c r="H770" s="27">
        <v>0.33400000000000002</v>
      </c>
    </row>
    <row r="771" spans="1:8" x14ac:dyDescent="0.25">
      <c r="A771" s="27" t="s">
        <v>320</v>
      </c>
      <c r="B771" s="27">
        <v>1.9169999999999998</v>
      </c>
      <c r="C771" s="27">
        <v>7.9000000000000001E-2</v>
      </c>
      <c r="D771" s="27">
        <v>0.121</v>
      </c>
      <c r="E771" s="27">
        <v>0.14899999999999999</v>
      </c>
      <c r="F771" s="27">
        <v>0.2</v>
      </c>
      <c r="G771" s="27">
        <v>0.29399999999999998</v>
      </c>
      <c r="H771" s="27">
        <v>0.35899999999999999</v>
      </c>
    </row>
    <row r="772" spans="1:8" x14ac:dyDescent="0.25">
      <c r="A772" s="27" t="s">
        <v>321</v>
      </c>
      <c r="B772" s="27">
        <v>2.08</v>
      </c>
      <c r="C772" s="27">
        <v>8.5000000000000006E-2</v>
      </c>
      <c r="D772" s="27">
        <v>0.128</v>
      </c>
      <c r="E772" s="27">
        <v>0.159</v>
      </c>
      <c r="F772" s="27">
        <v>0.21299999999999999</v>
      </c>
      <c r="G772" s="27">
        <v>0.315</v>
      </c>
      <c r="H772" s="27">
        <v>0.38600000000000001</v>
      </c>
    </row>
    <row r="773" spans="1:8" x14ac:dyDescent="0.25">
      <c r="A773" s="27" t="s">
        <v>322</v>
      </c>
      <c r="B773" s="27">
        <v>2.2569999999999997</v>
      </c>
      <c r="C773" s="27">
        <v>9.0999999999999998E-2</v>
      </c>
      <c r="D773" s="27">
        <v>0.13500000000000001</v>
      </c>
      <c r="E773" s="27">
        <v>0.16900000000000001</v>
      </c>
      <c r="F773" s="27">
        <v>0.22900000000000001</v>
      </c>
      <c r="G773" s="27">
        <v>0.33700000000000002</v>
      </c>
      <c r="H773" s="27">
        <v>0.41399999999999998</v>
      </c>
    </row>
    <row r="774" spans="1:8" x14ac:dyDescent="0.25">
      <c r="A774" s="27" t="s">
        <v>323</v>
      </c>
      <c r="B774" s="27">
        <v>2.4489999999999998</v>
      </c>
      <c r="C774" s="27">
        <v>9.7000000000000003E-2</v>
      </c>
      <c r="D774" s="27">
        <v>0.14299999999999999</v>
      </c>
      <c r="E774" s="27">
        <v>0.18</v>
      </c>
      <c r="F774" s="27">
        <v>0.246</v>
      </c>
      <c r="G774" s="27">
        <v>0.36099999999999999</v>
      </c>
      <c r="H774" s="27">
        <v>0.44500000000000001</v>
      </c>
    </row>
    <row r="775" spans="1:8" x14ac:dyDescent="0.25">
      <c r="A775" s="27" t="s">
        <v>324</v>
      </c>
      <c r="B775" s="27">
        <v>2.6579999999999999</v>
      </c>
      <c r="C775" s="27">
        <v>0.104</v>
      </c>
      <c r="D775" s="27">
        <v>0.152</v>
      </c>
      <c r="E775" s="27">
        <v>0.192</v>
      </c>
      <c r="F775" s="27">
        <v>0.26400000000000001</v>
      </c>
      <c r="G775" s="27">
        <v>0.38500000000000001</v>
      </c>
      <c r="H775" s="27">
        <v>0.47799999999999998</v>
      </c>
    </row>
    <row r="776" spans="1:8" x14ac:dyDescent="0.25">
      <c r="A776" s="27" t="s">
        <v>325</v>
      </c>
      <c r="B776" s="27">
        <v>2.8839999999999999</v>
      </c>
      <c r="C776" s="27">
        <v>0.112</v>
      </c>
      <c r="D776" s="27">
        <v>0.161</v>
      </c>
      <c r="E776" s="27">
        <v>0.20399999999999999</v>
      </c>
      <c r="F776" s="27">
        <v>0.28299999999999997</v>
      </c>
      <c r="G776" s="27">
        <v>0.41099999999999998</v>
      </c>
      <c r="H776" s="27">
        <v>0.51300000000000001</v>
      </c>
    </row>
    <row r="777" spans="1:8" x14ac:dyDescent="0.25">
      <c r="A777" s="27" t="s">
        <v>326</v>
      </c>
      <c r="B777" s="27">
        <v>3.13</v>
      </c>
      <c r="C777" s="27">
        <v>0.12</v>
      </c>
      <c r="D777" s="27">
        <v>0.17199999999999999</v>
      </c>
      <c r="E777" s="27">
        <v>0.218</v>
      </c>
      <c r="F777" s="27">
        <v>0.30299999999999999</v>
      </c>
      <c r="G777" s="27">
        <v>0.439</v>
      </c>
      <c r="H777" s="27">
        <v>0.54900000000000004</v>
      </c>
    </row>
    <row r="778" spans="1:8" x14ac:dyDescent="0.25">
      <c r="A778" s="27" t="s">
        <v>327</v>
      </c>
      <c r="B778" s="27">
        <v>3.3969999999999998</v>
      </c>
      <c r="C778" s="27">
        <v>0.129</v>
      </c>
      <c r="D778" s="27">
        <v>0.184</v>
      </c>
      <c r="E778" s="27">
        <v>0.23699999999999999</v>
      </c>
      <c r="F778" s="27">
        <v>0.32500000000000001</v>
      </c>
      <c r="G778" s="27">
        <v>0.46800000000000003</v>
      </c>
      <c r="H778" s="27">
        <v>0.58799999999999997</v>
      </c>
    </row>
    <row r="779" spans="1:8" x14ac:dyDescent="0.25">
      <c r="A779" s="27" t="s">
        <v>328</v>
      </c>
      <c r="B779" s="27">
        <v>3.6859999999999999</v>
      </c>
      <c r="C779" s="27">
        <v>0.13700000000000001</v>
      </c>
      <c r="D779" s="27">
        <v>0.19800000000000001</v>
      </c>
      <c r="E779" s="27">
        <v>0.253</v>
      </c>
      <c r="F779" s="27">
        <v>0.34799999999999998</v>
      </c>
      <c r="G779" s="27">
        <v>0.498</v>
      </c>
      <c r="H779" s="27">
        <v>0.629</v>
      </c>
    </row>
    <row r="780" spans="1:8" x14ac:dyDescent="0.25">
      <c r="A780" s="27" t="s">
        <v>329</v>
      </c>
      <c r="B780" s="27">
        <v>4</v>
      </c>
      <c r="C780" s="27">
        <v>0.14599999999999999</v>
      </c>
      <c r="D780" s="27">
        <v>0.21299999999999999</v>
      </c>
      <c r="E780" s="27">
        <v>0.27200000000000002</v>
      </c>
      <c r="F780" s="27">
        <v>0.372</v>
      </c>
      <c r="G780" s="27">
        <v>0.53100000000000003</v>
      </c>
      <c r="H780" s="27">
        <v>0.67200000000000004</v>
      </c>
    </row>
    <row r="781" spans="1:8" x14ac:dyDescent="0.25">
      <c r="A781" s="27" t="s">
        <v>330</v>
      </c>
      <c r="B781" s="27">
        <v>4.34</v>
      </c>
      <c r="C781" s="27">
        <v>0.156</v>
      </c>
      <c r="D781" s="27">
        <v>0.23</v>
      </c>
      <c r="E781" s="27">
        <v>0.29199999999999998</v>
      </c>
      <c r="F781" s="27">
        <v>0.39800000000000002</v>
      </c>
      <c r="G781" s="27">
        <v>0.56399999999999995</v>
      </c>
      <c r="H781" s="27">
        <v>0.71799999999999997</v>
      </c>
    </row>
    <row r="782" spans="1:8" x14ac:dyDescent="0.25">
      <c r="A782" s="27" t="s">
        <v>331</v>
      </c>
      <c r="B782" s="27">
        <v>4.7090000000000005</v>
      </c>
      <c r="C782" s="27">
        <v>0.16500000000000001</v>
      </c>
      <c r="D782" s="27">
        <v>0.247</v>
      </c>
      <c r="E782" s="27">
        <v>0.314</v>
      </c>
      <c r="F782" s="27">
        <v>0.42499999999999999</v>
      </c>
      <c r="G782" s="27">
        <v>0.6</v>
      </c>
      <c r="H782" s="27">
        <v>0.76600000000000001</v>
      </c>
    </row>
    <row r="783" spans="1:8" x14ac:dyDescent="0.25">
      <c r="A783" s="27" t="s">
        <v>332</v>
      </c>
      <c r="B783" s="27">
        <v>5.1100000000000003</v>
      </c>
      <c r="C783" s="27">
        <v>0.17599999999999999</v>
      </c>
      <c r="D783" s="27">
        <v>0.26600000000000001</v>
      </c>
      <c r="E783" s="27">
        <v>0.33700000000000002</v>
      </c>
      <c r="F783" s="27">
        <v>0.45400000000000001</v>
      </c>
      <c r="G783" s="27">
        <v>0.63800000000000001</v>
      </c>
      <c r="H783" s="27">
        <v>0.81699999999999995</v>
      </c>
    </row>
    <row r="784" spans="1:8" x14ac:dyDescent="0.25">
      <c r="A784" s="27" t="s">
        <v>333</v>
      </c>
      <c r="B784" s="27">
        <v>5.5449999999999999</v>
      </c>
      <c r="C784" s="27">
        <v>0.187</v>
      </c>
      <c r="D784" s="27">
        <v>0.28699999999999998</v>
      </c>
      <c r="E784" s="27">
        <v>0.36199999999999999</v>
      </c>
      <c r="F784" s="27">
        <v>0.48399999999999999</v>
      </c>
      <c r="G784" s="27">
        <v>0.67700000000000005</v>
      </c>
      <c r="H784" s="27">
        <v>0.871</v>
      </c>
    </row>
    <row r="785" spans="1:8" x14ac:dyDescent="0.25">
      <c r="A785" s="27" t="s">
        <v>334</v>
      </c>
      <c r="B785" s="27">
        <v>6.0170000000000003</v>
      </c>
      <c r="C785" s="27">
        <v>0.2</v>
      </c>
      <c r="D785" s="27">
        <v>0.308</v>
      </c>
      <c r="E785" s="27">
        <v>0.38800000000000001</v>
      </c>
      <c r="F785" s="27">
        <v>0.51700000000000002</v>
      </c>
      <c r="G785" s="27">
        <v>0.71899999999999997</v>
      </c>
      <c r="H785" s="27">
        <v>0.92700000000000005</v>
      </c>
    </row>
    <row r="786" spans="1:8" x14ac:dyDescent="0.25">
      <c r="A786" s="27" t="s">
        <v>335</v>
      </c>
      <c r="B786" s="27">
        <v>6.5289999999999999</v>
      </c>
      <c r="C786" s="27">
        <v>0.21199999999999999</v>
      </c>
      <c r="D786" s="27">
        <v>0.33100000000000002</v>
      </c>
      <c r="E786" s="27">
        <v>0.42</v>
      </c>
      <c r="F786" s="27">
        <v>0.55000000000000004</v>
      </c>
      <c r="G786" s="27">
        <v>0.76200000000000001</v>
      </c>
      <c r="H786" s="27">
        <v>0.98699999999999999</v>
      </c>
    </row>
    <row r="787" spans="1:8" x14ac:dyDescent="0.25">
      <c r="A787" s="27" t="s">
        <v>336</v>
      </c>
      <c r="B787" s="27">
        <v>7.0840000000000005</v>
      </c>
      <c r="C787" s="27">
        <v>0.22600000000000001</v>
      </c>
      <c r="D787" s="27">
        <v>0.35599999999999998</v>
      </c>
      <c r="E787" s="27">
        <v>0.45200000000000001</v>
      </c>
      <c r="F787" s="27">
        <v>0.58599999999999997</v>
      </c>
      <c r="G787" s="27">
        <v>0.80800000000000005</v>
      </c>
      <c r="H787" s="27">
        <v>1.0489999999999999</v>
      </c>
    </row>
    <row r="788" spans="1:8" x14ac:dyDescent="0.25">
      <c r="A788" s="27" t="s">
        <v>337</v>
      </c>
      <c r="B788" s="27">
        <v>7.6870000000000003</v>
      </c>
      <c r="C788" s="27">
        <v>0.24099999999999999</v>
      </c>
      <c r="D788" s="27">
        <v>0.38300000000000001</v>
      </c>
      <c r="E788" s="27">
        <v>0.48499999999999999</v>
      </c>
      <c r="F788" s="27">
        <v>0.63300000000000001</v>
      </c>
      <c r="G788" s="27">
        <v>0.85699999999999998</v>
      </c>
      <c r="H788" s="27">
        <v>1.115</v>
      </c>
    </row>
    <row r="789" spans="1:8" x14ac:dyDescent="0.25">
      <c r="A789" s="27" t="s">
        <v>338</v>
      </c>
      <c r="B789" s="27">
        <v>8.3409999999999993</v>
      </c>
      <c r="C789" s="27">
        <v>0.25600000000000001</v>
      </c>
      <c r="D789" s="27">
        <v>0.41199999999999998</v>
      </c>
      <c r="E789" s="27">
        <v>0.51900000000000002</v>
      </c>
      <c r="F789" s="27">
        <v>0.68100000000000005</v>
      </c>
      <c r="G789" s="27">
        <v>0.93</v>
      </c>
      <c r="H789" s="27">
        <v>1.1850000000000001</v>
      </c>
    </row>
    <row r="790" spans="1:8" x14ac:dyDescent="0.25">
      <c r="A790" s="27" t="s">
        <v>339</v>
      </c>
      <c r="B790" s="27">
        <v>9.0499999999999989</v>
      </c>
      <c r="C790" s="27">
        <v>0.27200000000000002</v>
      </c>
      <c r="D790" s="27">
        <v>0.443</v>
      </c>
      <c r="E790" s="27">
        <v>0.55700000000000005</v>
      </c>
      <c r="F790" s="27">
        <v>0.73399999999999999</v>
      </c>
      <c r="G790" s="27">
        <v>0.996</v>
      </c>
      <c r="H790" s="27">
        <v>1.258</v>
      </c>
    </row>
    <row r="791" spans="1:8" x14ac:dyDescent="0.25">
      <c r="A791" s="27" t="s">
        <v>340</v>
      </c>
      <c r="B791" s="27">
        <v>9.82</v>
      </c>
      <c r="C791" s="27">
        <v>0.28799999999999998</v>
      </c>
      <c r="D791" s="27">
        <v>0.47599999999999998</v>
      </c>
      <c r="E791" s="27">
        <v>0.59799999999999998</v>
      </c>
      <c r="F791" s="27">
        <v>0.79100000000000004</v>
      </c>
      <c r="G791" s="27">
        <v>1.06</v>
      </c>
      <c r="H791" s="27">
        <v>1.335</v>
      </c>
    </row>
    <row r="792" spans="1:8" x14ac:dyDescent="0.25">
      <c r="A792" s="27" t="s">
        <v>341</v>
      </c>
      <c r="B792" s="27">
        <v>10.654999999999999</v>
      </c>
      <c r="C792" s="27">
        <v>0.30599999999999999</v>
      </c>
      <c r="D792" s="27">
        <v>0.50700000000000001</v>
      </c>
      <c r="E792" s="27">
        <v>0.64100000000000001</v>
      </c>
      <c r="F792" s="27">
        <v>0.85</v>
      </c>
      <c r="G792" s="27">
        <v>1.1379999999999999</v>
      </c>
      <c r="H792" s="27">
        <v>1.4159999999999999</v>
      </c>
    </row>
    <row r="793" spans="1:8" x14ac:dyDescent="0.25">
      <c r="A793" s="27" t="s">
        <v>342</v>
      </c>
      <c r="B793" s="27">
        <v>11.561</v>
      </c>
      <c r="C793" s="27">
        <v>0.32500000000000001</v>
      </c>
      <c r="D793" s="27">
        <v>0.54</v>
      </c>
      <c r="E793" s="27">
        <v>0.68799999999999994</v>
      </c>
      <c r="F793" s="27">
        <v>0.91300000000000003</v>
      </c>
      <c r="G793" s="27">
        <v>1.214</v>
      </c>
      <c r="H793" s="27">
        <v>1.5009999999999999</v>
      </c>
    </row>
    <row r="794" spans="1:8" x14ac:dyDescent="0.25">
      <c r="A794" s="27" t="s">
        <v>343</v>
      </c>
      <c r="B794" s="27">
        <v>12.543999999999999</v>
      </c>
      <c r="C794" s="27">
        <v>0.34399999999999997</v>
      </c>
      <c r="D794" s="27">
        <v>0.57499999999999996</v>
      </c>
      <c r="E794" s="27">
        <v>0.73899999999999999</v>
      </c>
      <c r="F794" s="27">
        <v>0.98</v>
      </c>
      <c r="G794" s="27">
        <v>1.296</v>
      </c>
      <c r="H794" s="27">
        <v>1.59</v>
      </c>
    </row>
    <row r="795" spans="1:8" x14ac:dyDescent="0.25">
      <c r="A795" s="27" t="s">
        <v>344</v>
      </c>
      <c r="B795" s="27">
        <v>13.610999999999999</v>
      </c>
      <c r="C795" s="27">
        <v>0.36499999999999999</v>
      </c>
      <c r="D795" s="27">
        <v>0.61299999999999999</v>
      </c>
      <c r="E795" s="27">
        <v>0.79400000000000004</v>
      </c>
      <c r="F795" s="27">
        <v>1.052</v>
      </c>
      <c r="G795" s="27">
        <v>1.3839999999999999</v>
      </c>
      <c r="H795" s="27">
        <v>1.718</v>
      </c>
    </row>
    <row r="796" spans="1:8" x14ac:dyDescent="0.25">
      <c r="A796" s="27" t="s">
        <v>345</v>
      </c>
      <c r="B796" s="27">
        <v>14.767999999999999</v>
      </c>
      <c r="C796" s="27">
        <v>0.38600000000000001</v>
      </c>
      <c r="D796" s="27">
        <v>0.65300000000000002</v>
      </c>
      <c r="E796" s="27">
        <v>0.85299999999999998</v>
      </c>
      <c r="F796" s="27">
        <v>1.1279999999999999</v>
      </c>
      <c r="G796" s="27">
        <v>1.4770000000000001</v>
      </c>
      <c r="H796" s="27">
        <v>1.84</v>
      </c>
    </row>
    <row r="797" spans="1:8" x14ac:dyDescent="0.25">
      <c r="A797" s="27" t="s">
        <v>346</v>
      </c>
      <c r="B797" s="27">
        <v>16.024000000000001</v>
      </c>
      <c r="C797" s="27">
        <v>0.40899999999999997</v>
      </c>
      <c r="D797" s="27">
        <v>0.69499999999999995</v>
      </c>
      <c r="E797" s="27">
        <v>0.91600000000000004</v>
      </c>
      <c r="F797" s="27">
        <v>1.208</v>
      </c>
      <c r="G797" s="27">
        <v>1.577</v>
      </c>
      <c r="H797" s="27">
        <v>1.968</v>
      </c>
    </row>
    <row r="798" spans="1:8" x14ac:dyDescent="0.25">
      <c r="A798" s="27" t="s">
        <v>347</v>
      </c>
      <c r="B798" s="27">
        <v>17.387</v>
      </c>
      <c r="C798" s="27">
        <v>0.433</v>
      </c>
      <c r="D798" s="27">
        <v>0.74</v>
      </c>
      <c r="E798" s="27">
        <v>0.98199999999999998</v>
      </c>
      <c r="F798" s="27">
        <v>1.298</v>
      </c>
      <c r="G798" s="27">
        <v>1.69</v>
      </c>
      <c r="H798" s="27">
        <v>2.0840000000000001</v>
      </c>
    </row>
    <row r="799" spans="1:8" x14ac:dyDescent="0.25">
      <c r="A799" s="27" t="s">
        <v>348</v>
      </c>
      <c r="B799" s="27">
        <v>18.865000000000002</v>
      </c>
      <c r="C799" s="27">
        <v>0.45900000000000002</v>
      </c>
      <c r="D799" s="27">
        <v>0.78800000000000003</v>
      </c>
      <c r="E799" s="27">
        <v>1.0529999999999999</v>
      </c>
      <c r="F799" s="27">
        <v>1.395</v>
      </c>
      <c r="G799" s="27">
        <v>1.8120000000000001</v>
      </c>
      <c r="H799" s="27">
        <v>2.2360000000000002</v>
      </c>
    </row>
    <row r="800" spans="1:8" x14ac:dyDescent="0.25">
      <c r="A800" s="27" t="s">
        <v>349</v>
      </c>
      <c r="B800" s="27">
        <v>20.469000000000001</v>
      </c>
      <c r="C800" s="27">
        <v>0.47</v>
      </c>
      <c r="D800" s="27">
        <v>0.83799999999999997</v>
      </c>
      <c r="E800" s="27">
        <v>1.127</v>
      </c>
      <c r="F800" s="27">
        <v>1.4970000000000001</v>
      </c>
      <c r="G800" s="27">
        <v>1.9410000000000001</v>
      </c>
      <c r="H800" s="27">
        <v>2.3959999999999999</v>
      </c>
    </row>
    <row r="801" spans="1:8" x14ac:dyDescent="0.25">
      <c r="A801" s="27" t="s">
        <v>350</v>
      </c>
      <c r="B801" s="27">
        <v>22.209</v>
      </c>
      <c r="C801" s="27">
        <v>0.502</v>
      </c>
      <c r="D801" s="27">
        <v>0.89</v>
      </c>
      <c r="E801" s="27">
        <v>1.2050000000000001</v>
      </c>
      <c r="F801" s="27">
        <v>1.607</v>
      </c>
      <c r="G801" s="27">
        <v>2.0779999999999998</v>
      </c>
      <c r="H801" s="27">
        <v>2.5579999999999998</v>
      </c>
    </row>
    <row r="802" spans="1:8" x14ac:dyDescent="0.25">
      <c r="A802" s="27" t="s">
        <v>351</v>
      </c>
      <c r="B802" s="27">
        <v>24.097000000000001</v>
      </c>
      <c r="C802" s="27">
        <v>0.53600000000000003</v>
      </c>
      <c r="D802" s="27">
        <v>0.94599999999999995</v>
      </c>
      <c r="E802" s="27">
        <v>1.286</v>
      </c>
      <c r="F802" s="27">
        <v>1.724</v>
      </c>
      <c r="G802" s="27">
        <v>2.222</v>
      </c>
      <c r="H802" s="27">
        <v>2.7320000000000002</v>
      </c>
    </row>
    <row r="803" spans="1:8" x14ac:dyDescent="0.25">
      <c r="A803" s="27" t="s">
        <v>352</v>
      </c>
      <c r="B803" s="27">
        <v>26.146000000000001</v>
      </c>
      <c r="C803" s="27">
        <v>0.57199999999999995</v>
      </c>
      <c r="D803" s="27">
        <v>1.004</v>
      </c>
      <c r="E803" s="27">
        <v>1.371</v>
      </c>
      <c r="F803" s="27">
        <v>1.8480000000000001</v>
      </c>
      <c r="G803" s="27">
        <v>2.3740000000000001</v>
      </c>
      <c r="H803" s="27">
        <v>2.919</v>
      </c>
    </row>
    <row r="804" spans="1:8" x14ac:dyDescent="0.25">
      <c r="A804" s="27" t="s">
        <v>353</v>
      </c>
      <c r="B804" s="27">
        <v>28.369</v>
      </c>
      <c r="C804" s="27">
        <v>0.61</v>
      </c>
      <c r="D804" s="27">
        <v>1.0649999999999999</v>
      </c>
      <c r="E804" s="27">
        <v>1.46</v>
      </c>
      <c r="F804" s="27">
        <v>1.978</v>
      </c>
      <c r="G804" s="27">
        <v>2.536</v>
      </c>
      <c r="H804" s="27">
        <v>3.1280000000000001</v>
      </c>
    </row>
    <row r="805" spans="1:8" x14ac:dyDescent="0.25">
      <c r="A805" s="27" t="s">
        <v>354</v>
      </c>
      <c r="B805" s="27">
        <v>30.781000000000002</v>
      </c>
      <c r="C805" s="27">
        <v>0.65</v>
      </c>
      <c r="D805" s="27">
        <v>1.1299999999999999</v>
      </c>
      <c r="E805" s="27">
        <v>1.554</v>
      </c>
      <c r="F805" s="27">
        <v>2.121</v>
      </c>
      <c r="G805" s="27">
        <v>2.71</v>
      </c>
      <c r="H805" s="27">
        <v>3.3490000000000002</v>
      </c>
    </row>
    <row r="806" spans="1:8" x14ac:dyDescent="0.25">
      <c r="A806" s="27" t="s">
        <v>355</v>
      </c>
      <c r="B806" s="27">
        <v>33.397999999999996</v>
      </c>
      <c r="C806" s="27">
        <v>0.69399999999999995</v>
      </c>
      <c r="D806" s="27">
        <v>1.198</v>
      </c>
      <c r="E806" s="27">
        <v>1.6539999999999999</v>
      </c>
      <c r="F806" s="27">
        <v>2.2709999999999999</v>
      </c>
      <c r="G806" s="27">
        <v>2.8959999999999999</v>
      </c>
      <c r="H806" s="27">
        <v>3.5830000000000002</v>
      </c>
    </row>
    <row r="807" spans="1:8" x14ac:dyDescent="0.25">
      <c r="A807" s="27" t="s">
        <v>356</v>
      </c>
      <c r="B807" s="27">
        <v>36.236999999999995</v>
      </c>
      <c r="C807" s="27">
        <v>0.74299999999999999</v>
      </c>
      <c r="D807" s="27">
        <v>1.27</v>
      </c>
      <c r="E807" s="27">
        <v>1.7589999999999999</v>
      </c>
      <c r="F807" s="27">
        <v>2.4300000000000002</v>
      </c>
      <c r="G807" s="27">
        <v>3.1789999999999998</v>
      </c>
      <c r="H807" s="27">
        <v>3.8250000000000002</v>
      </c>
    </row>
    <row r="808" spans="1:8" x14ac:dyDescent="0.25">
      <c r="A808" s="27" t="s">
        <v>357</v>
      </c>
      <c r="B808" s="27">
        <v>39.317999999999998</v>
      </c>
      <c r="C808" s="27">
        <v>0.8</v>
      </c>
      <c r="D808" s="27">
        <v>1.3460000000000001</v>
      </c>
      <c r="E808" s="27">
        <v>1.871</v>
      </c>
      <c r="F808" s="27">
        <v>2.5990000000000002</v>
      </c>
      <c r="G808" s="27">
        <v>3.407</v>
      </c>
      <c r="H808" s="27">
        <v>4.0780000000000003</v>
      </c>
    </row>
    <row r="809" spans="1:8" x14ac:dyDescent="0.25">
      <c r="A809" s="27" t="s">
        <v>358</v>
      </c>
      <c r="B809" s="27">
        <v>42.660999999999994</v>
      </c>
      <c r="C809" s="27">
        <v>0.86099999999999999</v>
      </c>
      <c r="D809" s="27">
        <v>1.427</v>
      </c>
      <c r="E809" s="27">
        <v>1.99</v>
      </c>
      <c r="F809" s="27">
        <v>2.7770000000000001</v>
      </c>
      <c r="G809" s="27">
        <v>3.637</v>
      </c>
      <c r="H809" s="27">
        <v>4.3659999999999997</v>
      </c>
    </row>
    <row r="810" spans="1:8" x14ac:dyDescent="0.25">
      <c r="A810" s="27" t="s">
        <v>359</v>
      </c>
      <c r="B810" s="27">
        <v>46.287999999999997</v>
      </c>
      <c r="C810" s="27">
        <v>0.92700000000000005</v>
      </c>
      <c r="D810" s="27">
        <v>1.514</v>
      </c>
      <c r="E810" s="27">
        <v>2.1179999999999999</v>
      </c>
      <c r="F810" s="27">
        <v>2.9670000000000001</v>
      </c>
      <c r="G810" s="27">
        <v>3.8730000000000002</v>
      </c>
      <c r="H810" s="27">
        <v>4.67</v>
      </c>
    </row>
    <row r="811" spans="1:8" x14ac:dyDescent="0.25">
      <c r="A811" s="27" t="s">
        <v>360</v>
      </c>
      <c r="B811" s="27">
        <v>50.222999999999999</v>
      </c>
      <c r="C811" s="27">
        <v>0.998</v>
      </c>
      <c r="D811" s="27">
        <v>1.605</v>
      </c>
      <c r="E811" s="27">
        <v>2.2530000000000001</v>
      </c>
      <c r="F811" s="27">
        <v>3.1669999999999998</v>
      </c>
      <c r="G811" s="27">
        <v>4.1210000000000004</v>
      </c>
      <c r="H811" s="27">
        <v>4.99</v>
      </c>
    </row>
    <row r="812" spans="1:8" x14ac:dyDescent="0.25">
      <c r="A812" s="27" t="s">
        <v>361</v>
      </c>
      <c r="B812" s="27">
        <v>54.491999999999997</v>
      </c>
      <c r="C812" s="27">
        <v>1.0680000000000001</v>
      </c>
      <c r="D812" s="27">
        <v>1.6890000000000001</v>
      </c>
      <c r="E812" s="27">
        <v>2.3959999999999999</v>
      </c>
      <c r="F812" s="27">
        <v>3.379</v>
      </c>
      <c r="G812" s="27">
        <v>4.383</v>
      </c>
      <c r="H812" s="27">
        <v>5.3339999999999996</v>
      </c>
    </row>
    <row r="813" spans="1:8" x14ac:dyDescent="0.25">
      <c r="A813" s="27" t="s">
        <v>362</v>
      </c>
      <c r="B813" s="27">
        <v>59.123999999999995</v>
      </c>
      <c r="C813" s="27">
        <v>1.129</v>
      </c>
      <c r="D813" s="27">
        <v>1.806</v>
      </c>
      <c r="E813" s="27">
        <v>2.5459999999999998</v>
      </c>
      <c r="F813" s="27">
        <v>3.5979999999999999</v>
      </c>
      <c r="G813" s="27">
        <v>4.6580000000000004</v>
      </c>
      <c r="H813" s="27">
        <v>5.6980000000000004</v>
      </c>
    </row>
    <row r="814" spans="1:8" x14ac:dyDescent="0.25">
      <c r="A814" s="27" t="s">
        <v>363</v>
      </c>
      <c r="B814" s="27">
        <v>64.150000000000006</v>
      </c>
      <c r="C814" s="27">
        <v>1.194</v>
      </c>
      <c r="D814" s="27">
        <v>1.917</v>
      </c>
      <c r="E814" s="27">
        <v>2.7040000000000002</v>
      </c>
      <c r="F814" s="27">
        <v>3.827</v>
      </c>
      <c r="G814" s="27">
        <v>4.9480000000000004</v>
      </c>
      <c r="H814" s="27">
        <v>6.0830000000000002</v>
      </c>
    </row>
    <row r="815" spans="1:8" x14ac:dyDescent="0.25">
      <c r="A815" s="27" t="s">
        <v>364</v>
      </c>
      <c r="B815" s="27">
        <v>69.603000000000009</v>
      </c>
      <c r="C815" s="27">
        <v>1.262</v>
      </c>
      <c r="D815" s="27">
        <v>2.0350000000000001</v>
      </c>
      <c r="E815" s="27">
        <v>2.87</v>
      </c>
      <c r="F815" s="27">
        <v>4.0709999999999997</v>
      </c>
      <c r="G815" s="27">
        <v>5.2530000000000001</v>
      </c>
      <c r="H815" s="27">
        <v>6.4880000000000004</v>
      </c>
    </row>
    <row r="816" spans="1:8" x14ac:dyDescent="0.25">
      <c r="A816" s="27" t="s">
        <v>365</v>
      </c>
      <c r="B816" s="27">
        <v>75.52000000000001</v>
      </c>
      <c r="C816" s="27">
        <v>1.3340000000000001</v>
      </c>
      <c r="D816" s="27">
        <v>2.161</v>
      </c>
      <c r="E816" s="27">
        <v>3.0449999999999999</v>
      </c>
      <c r="F816" s="27">
        <v>4.3319999999999999</v>
      </c>
      <c r="G816" s="27">
        <v>5.5730000000000004</v>
      </c>
      <c r="H816" s="27">
        <v>6.915</v>
      </c>
    </row>
    <row r="817" spans="1:8" x14ac:dyDescent="0.25">
      <c r="A817" s="27" t="s">
        <v>366</v>
      </c>
      <c r="B817" s="27">
        <v>81.94</v>
      </c>
      <c r="C817" s="27">
        <v>1.409</v>
      </c>
      <c r="D817" s="27">
        <v>2.2999999999999998</v>
      </c>
      <c r="E817" s="27">
        <v>3.2290000000000001</v>
      </c>
      <c r="F817" s="27">
        <v>4.609</v>
      </c>
      <c r="G817" s="27">
        <v>5.9119999999999999</v>
      </c>
      <c r="H817" s="27">
        <v>7.3650000000000002</v>
      </c>
    </row>
    <row r="818" spans="1:8" x14ac:dyDescent="0.25">
      <c r="A818" s="27" t="s">
        <v>367</v>
      </c>
      <c r="B818" s="27">
        <v>88.905000000000001</v>
      </c>
      <c r="C818" s="27">
        <v>1.494</v>
      </c>
      <c r="D818" s="27">
        <v>2.4710000000000001</v>
      </c>
      <c r="E818" s="27">
        <v>3.4239999999999999</v>
      </c>
      <c r="F818" s="27">
        <v>4.9050000000000002</v>
      </c>
      <c r="G818" s="27">
        <v>6.2709999999999999</v>
      </c>
      <c r="H818" s="27">
        <v>7.8380000000000001</v>
      </c>
    </row>
    <row r="819" spans="1:8" x14ac:dyDescent="0.25">
      <c r="A819" s="27" t="s">
        <v>368</v>
      </c>
      <c r="B819" s="27">
        <v>96.462000000000003</v>
      </c>
      <c r="C819" s="27">
        <v>1.591</v>
      </c>
      <c r="D819" s="27">
        <v>2.6520000000000001</v>
      </c>
      <c r="E819" s="27">
        <v>3.63</v>
      </c>
      <c r="F819" s="27">
        <v>5.2149999999999999</v>
      </c>
      <c r="G819" s="27">
        <v>6.6529999999999996</v>
      </c>
      <c r="H819" s="27">
        <v>8.3369999999999997</v>
      </c>
    </row>
    <row r="820" spans="1:8" x14ac:dyDescent="0.25">
      <c r="A820" s="27" t="s">
        <v>369</v>
      </c>
      <c r="B820" s="27">
        <v>104.66200000000001</v>
      </c>
      <c r="C820" s="27">
        <v>1.6950000000000001</v>
      </c>
      <c r="D820" s="27">
        <v>2.8450000000000002</v>
      </c>
      <c r="E820" s="27">
        <v>3.85</v>
      </c>
      <c r="F820" s="27">
        <v>5.5419999999999998</v>
      </c>
      <c r="G820" s="27">
        <v>7.0590000000000002</v>
      </c>
      <c r="H820" s="27">
        <v>8.8620000000000001</v>
      </c>
    </row>
    <row r="821" spans="1:8" x14ac:dyDescent="0.25">
      <c r="A821" s="27" t="s">
        <v>370</v>
      </c>
      <c r="B821" s="27">
        <v>113.55900000000001</v>
      </c>
      <c r="C821" s="27">
        <v>1.8049999999999999</v>
      </c>
      <c r="D821" s="27">
        <v>3.048</v>
      </c>
      <c r="E821" s="27">
        <v>4.3879999999999999</v>
      </c>
      <c r="F821" s="27">
        <v>5.8860000000000001</v>
      </c>
      <c r="G821" s="27">
        <v>7.5010000000000003</v>
      </c>
      <c r="H821" s="27">
        <v>9.4139999999999997</v>
      </c>
    </row>
    <row r="822" spans="1:8" x14ac:dyDescent="0.25">
      <c r="A822" s="27" t="s">
        <v>371</v>
      </c>
      <c r="B822" s="27">
        <v>123.212</v>
      </c>
      <c r="C822" s="27">
        <v>1.9219999999999999</v>
      </c>
      <c r="D822" s="27">
        <v>3.2639999999999998</v>
      </c>
      <c r="E822" s="27">
        <v>4.702</v>
      </c>
      <c r="F822" s="27">
        <v>6.2480000000000002</v>
      </c>
      <c r="G822" s="27">
        <v>8.06</v>
      </c>
      <c r="H822" s="27">
        <v>9.9949999999999992</v>
      </c>
    </row>
    <row r="823" spans="1:8" x14ac:dyDescent="0.25">
      <c r="A823" s="27" t="s">
        <v>372</v>
      </c>
      <c r="B823" s="27">
        <v>133.68600000000001</v>
      </c>
      <c r="C823" s="27">
        <v>2.0470000000000002</v>
      </c>
      <c r="D823" s="27">
        <v>3.4910000000000001</v>
      </c>
      <c r="E823" s="27">
        <v>5.0389999999999997</v>
      </c>
      <c r="F823" s="27">
        <v>6.6289999999999996</v>
      </c>
      <c r="G823" s="27">
        <v>8.6530000000000005</v>
      </c>
      <c r="H823" s="27">
        <v>10.606999999999999</v>
      </c>
    </row>
    <row r="824" spans="1:8" x14ac:dyDescent="0.25">
      <c r="A824" s="27" t="s">
        <v>373</v>
      </c>
      <c r="B824" s="27">
        <v>145.05000000000001</v>
      </c>
      <c r="C824" s="27">
        <v>2.1789999999999998</v>
      </c>
      <c r="D824" s="27">
        <v>3.73</v>
      </c>
      <c r="E824" s="27">
        <v>5.3780000000000001</v>
      </c>
      <c r="F824" s="27">
        <v>7.0309999999999997</v>
      </c>
      <c r="G824" s="27">
        <v>9.2799999999999994</v>
      </c>
      <c r="H824" s="27">
        <v>11.250999999999999</v>
      </c>
    </row>
    <row r="825" spans="1:8" x14ac:dyDescent="0.25">
      <c r="A825" s="27" t="s">
        <v>374</v>
      </c>
      <c r="B825" s="27">
        <v>157.38</v>
      </c>
      <c r="C825" s="27">
        <v>2.319</v>
      </c>
      <c r="D825" s="27">
        <v>3.9830000000000001</v>
      </c>
      <c r="E825" s="27">
        <v>5.7370000000000001</v>
      </c>
      <c r="F825" s="27">
        <v>7.4569999999999999</v>
      </c>
      <c r="G825" s="27">
        <v>9.9429999999999996</v>
      </c>
      <c r="H825" s="27">
        <v>11.92</v>
      </c>
    </row>
    <row r="826" spans="1:8" x14ac:dyDescent="0.25">
      <c r="A826" s="27" t="s">
        <v>375</v>
      </c>
      <c r="B826" s="27">
        <v>170.75800000000001</v>
      </c>
      <c r="C826" s="27">
        <v>2.4670000000000001</v>
      </c>
      <c r="D826" s="27">
        <v>4.25</v>
      </c>
      <c r="E826" s="27">
        <v>6.1159999999999997</v>
      </c>
      <c r="F826" s="27">
        <v>7.91</v>
      </c>
      <c r="G826" s="27">
        <v>10.644</v>
      </c>
      <c r="H826" s="27">
        <v>12.802</v>
      </c>
    </row>
    <row r="827" spans="1:8" x14ac:dyDescent="0.25">
      <c r="A827" s="27" t="s">
        <v>376</v>
      </c>
      <c r="B827" s="27">
        <v>185.273</v>
      </c>
      <c r="C827" s="27">
        <v>2.625</v>
      </c>
      <c r="D827" s="27">
        <v>4.53</v>
      </c>
      <c r="E827" s="27">
        <v>6.5170000000000003</v>
      </c>
      <c r="F827" s="27">
        <v>8.3930000000000007</v>
      </c>
      <c r="G827" s="27">
        <v>11.385</v>
      </c>
      <c r="H827" s="27">
        <v>13.736000000000001</v>
      </c>
    </row>
    <row r="828" spans="1:8" x14ac:dyDescent="0.25">
      <c r="A828" s="27" t="s">
        <v>377</v>
      </c>
      <c r="B828" s="27">
        <v>201.02199999999999</v>
      </c>
      <c r="C828" s="27">
        <v>2.7909999999999999</v>
      </c>
      <c r="D828" s="27">
        <v>4.8259999999999996</v>
      </c>
      <c r="E828" s="27">
        <v>6.94</v>
      </c>
      <c r="F828" s="27">
        <v>8.9009999999999998</v>
      </c>
      <c r="G828" s="27">
        <v>12.166</v>
      </c>
      <c r="H828" s="27">
        <v>14.724</v>
      </c>
    </row>
    <row r="829" spans="1:8" x14ac:dyDescent="0.25">
      <c r="A829" s="27" t="s">
        <v>378</v>
      </c>
      <c r="B829" s="27">
        <v>218.10900000000001</v>
      </c>
      <c r="C829" s="27">
        <v>2.988</v>
      </c>
      <c r="D829" s="27">
        <v>5.1369999999999996</v>
      </c>
      <c r="E829" s="27">
        <v>7.3869999999999996</v>
      </c>
      <c r="F829" s="27">
        <v>9.4429999999999996</v>
      </c>
      <c r="G829" s="27">
        <v>12.991</v>
      </c>
      <c r="H829" s="27">
        <v>15.769</v>
      </c>
    </row>
    <row r="830" spans="1:8" x14ac:dyDescent="0.25">
      <c r="A830" s="27" t="s">
        <v>379</v>
      </c>
      <c r="B830" s="27">
        <v>236.649</v>
      </c>
      <c r="C830" s="27">
        <v>3.2149999999999999</v>
      </c>
      <c r="D830" s="27">
        <v>5.4649999999999999</v>
      </c>
      <c r="E830" s="27">
        <v>7.859</v>
      </c>
      <c r="F830" s="27">
        <v>10.019</v>
      </c>
      <c r="G830" s="27">
        <v>13.856</v>
      </c>
      <c r="H830" s="27">
        <v>16.818000000000001</v>
      </c>
    </row>
    <row r="831" spans="1:8" x14ac:dyDescent="0.25">
      <c r="A831" s="27" t="s">
        <v>380</v>
      </c>
      <c r="B831" s="27">
        <v>256.76499999999999</v>
      </c>
      <c r="C831" s="27">
        <v>3.4580000000000002</v>
      </c>
      <c r="D831" s="27">
        <v>5.8040000000000003</v>
      </c>
      <c r="E831" s="27">
        <v>8.3559999999999999</v>
      </c>
      <c r="F831" s="27">
        <v>11.132</v>
      </c>
      <c r="G831" s="27">
        <v>14.731</v>
      </c>
      <c r="H831" s="27">
        <v>17.917000000000002</v>
      </c>
    </row>
    <row r="833" spans="1:17" x14ac:dyDescent="0.25">
      <c r="A833" s="27" t="s">
        <v>586</v>
      </c>
      <c r="J833" s="34" t="s">
        <v>62</v>
      </c>
      <c r="K833" s="34" t="s">
        <v>61</v>
      </c>
      <c r="L833" s="35" t="str">
        <f>$A833</f>
        <v>Kootingal Moonbi 0.04</v>
      </c>
      <c r="M833" s="35" t="str">
        <f t="shared" ref="M833:Q833" si="8">$A833</f>
        <v>Kootingal Moonbi 0.04</v>
      </c>
      <c r="N833" s="35" t="str">
        <f t="shared" si="8"/>
        <v>Kootingal Moonbi 0.04</v>
      </c>
      <c r="O833" s="35" t="str">
        <f t="shared" si="8"/>
        <v>Kootingal Moonbi 0.04</v>
      </c>
      <c r="P833" s="35" t="str">
        <f t="shared" si="8"/>
        <v>Kootingal Moonbi 0.04</v>
      </c>
      <c r="Q833" s="35" t="str">
        <f t="shared" si="8"/>
        <v>Kootingal Moonbi 0.04</v>
      </c>
    </row>
    <row r="834" spans="1:17" x14ac:dyDescent="0.25">
      <c r="A834" s="27">
        <v>0.04</v>
      </c>
      <c r="C834" s="27" t="s">
        <v>57</v>
      </c>
      <c r="J834" s="34">
        <f>MATCH(Calculator!$E$3,B836:B935,1)</f>
        <v>93</v>
      </c>
      <c r="K834" s="34">
        <f>INDEX(B836:B935,MATCH(Calculator!$E$3,B836:B935,1))</f>
        <v>145.05000000000001</v>
      </c>
      <c r="L834" s="34">
        <f>INDEX(C836:C$10000,$J834)</f>
        <v>2.528</v>
      </c>
      <c r="M834" s="34">
        <f>INDEX(D836:D$10000,$J834)</f>
        <v>4.0910000000000002</v>
      </c>
      <c r="N834" s="34">
        <f>INDEX(E836:E$10000,$J834)</f>
        <v>5.782</v>
      </c>
      <c r="O834" s="34">
        <f>INDEX(F836:F$10000,$J834)</f>
        <v>8.24</v>
      </c>
      <c r="P834" s="34">
        <f>INDEX(G836:G$10000,$J834)</f>
        <v>10.585000000000001</v>
      </c>
      <c r="Q834" s="34">
        <f>INDEX(H836:H$10000,$J834)</f>
        <v>13.16</v>
      </c>
    </row>
    <row r="835" spans="1:17" x14ac:dyDescent="0.25">
      <c r="A835" s="27" t="s">
        <v>58</v>
      </c>
      <c r="B835" s="27" t="s">
        <v>56</v>
      </c>
      <c r="C835" s="27" t="s">
        <v>54</v>
      </c>
      <c r="D835" s="27" t="s">
        <v>55</v>
      </c>
      <c r="E835" s="27">
        <v>0.1</v>
      </c>
      <c r="F835" s="27">
        <v>0.05</v>
      </c>
      <c r="G835" s="27">
        <v>0.02</v>
      </c>
      <c r="H835" s="27">
        <v>0.01</v>
      </c>
      <c r="J835" s="34">
        <f>MATCH(Calculator!$E$3,B836:B935,1)+1</f>
        <v>94</v>
      </c>
      <c r="K835" s="34">
        <f>INDEX(B836:B935,MATCH(Calculator!$E$3,B836:B935,1)+1)</f>
        <v>157.38</v>
      </c>
      <c r="L835" s="34">
        <f>INDEX(C836:C$9999,$J835)</f>
        <v>2.6720000000000002</v>
      </c>
      <c r="M835" s="34">
        <f>INDEX(D836:D$9999,$J835)</f>
        <v>4.3959999999999999</v>
      </c>
      <c r="N835" s="34">
        <f>INDEX(E836:E$9999,$J835)</f>
        <v>6.1310000000000002</v>
      </c>
      <c r="O835" s="34">
        <f>INDEX(F836:F$9999,$J835)</f>
        <v>8.7680000000000007</v>
      </c>
      <c r="P835" s="34">
        <f>INDEX(G836:G$9999,$J835)</f>
        <v>11.228</v>
      </c>
      <c r="Q835" s="34">
        <f>INDEX(H836:H$9999,$J835)</f>
        <v>14.012</v>
      </c>
    </row>
    <row r="836" spans="1:17" ht="15.75" thickBot="1" x14ac:dyDescent="0.3">
      <c r="A836" s="27" t="s">
        <v>382</v>
      </c>
      <c r="B836" s="27">
        <v>2.5000000000000001E-2</v>
      </c>
      <c r="C836" s="27">
        <v>1E-3</v>
      </c>
      <c r="D836" s="27">
        <v>2E-3</v>
      </c>
      <c r="E836" s="27">
        <v>4.0000000000000001E-3</v>
      </c>
      <c r="F836" s="27">
        <v>5.0000000000000001E-3</v>
      </c>
      <c r="G836" s="27">
        <v>7.0000000000000001E-3</v>
      </c>
      <c r="H836" s="27">
        <v>8.0000000000000002E-3</v>
      </c>
      <c r="L836" s="36">
        <f>_xlfn.FORECAST.LINEAR(Calculator!$E$3,L834:L835,K834:K835)</f>
        <v>2.5858102189781023</v>
      </c>
      <c r="M836" s="36">
        <f>_xlfn.FORECAST.LINEAR(Calculator!$E$3,M834:M835,K834:K835)</f>
        <v>4.2134452554744524</v>
      </c>
      <c r="N836" s="36">
        <f>_xlfn.FORECAST.LINEAR(Calculator!$E$3,N834:N835,K834:K835)</f>
        <v>5.9221094890510946</v>
      </c>
      <c r="O836" s="36">
        <f>_xlfn.FORECAST.LINEAR(Calculator!$E$3,O834:O835,K834:K835)</f>
        <v>8.4519708029197087</v>
      </c>
      <c r="P836" s="36">
        <f>_xlfn.FORECAST.LINEAR(Calculator!$E$3,P834:P835,K834:K835)</f>
        <v>10.843138686131388</v>
      </c>
      <c r="Q836" s="36">
        <f>_xlfn.FORECAST.LINEAR(Calculator!$E$3,Q834:Q835,K834:K835)</f>
        <v>13.502043795620438</v>
      </c>
    </row>
    <row r="837" spans="1:17" x14ac:dyDescent="0.25">
      <c r="A837" s="27" t="s">
        <v>383</v>
      </c>
      <c r="B837" s="27">
        <v>0.04</v>
      </c>
      <c r="C837" s="27">
        <v>2E-3</v>
      </c>
      <c r="D837" s="27">
        <v>3.0000000000000001E-3</v>
      </c>
      <c r="E837" s="27">
        <v>5.0000000000000001E-3</v>
      </c>
      <c r="F837" s="27">
        <v>7.0000000000000001E-3</v>
      </c>
      <c r="G837" s="27">
        <v>0.01</v>
      </c>
      <c r="H837" s="27">
        <v>1.2999999999999999E-2</v>
      </c>
    </row>
    <row r="838" spans="1:17" x14ac:dyDescent="0.25">
      <c r="A838" s="27" t="s">
        <v>384</v>
      </c>
      <c r="B838" s="27">
        <v>5.5E-2</v>
      </c>
      <c r="C838" s="27">
        <v>3.0000000000000001E-3</v>
      </c>
      <c r="D838" s="27">
        <v>5.0000000000000001E-3</v>
      </c>
      <c r="E838" s="27">
        <v>7.0000000000000001E-3</v>
      </c>
      <c r="F838" s="27">
        <v>0.01</v>
      </c>
      <c r="G838" s="27">
        <v>1.4E-2</v>
      </c>
      <c r="H838" s="27">
        <v>1.7000000000000001E-2</v>
      </c>
    </row>
    <row r="839" spans="1:17" x14ac:dyDescent="0.25">
      <c r="A839" s="27" t="s">
        <v>385</v>
      </c>
      <c r="B839" s="27">
        <v>7.0000000000000007E-2</v>
      </c>
      <c r="C839" s="27">
        <v>4.0000000000000001E-3</v>
      </c>
      <c r="D839" s="27">
        <v>7.0000000000000001E-3</v>
      </c>
      <c r="E839" s="27">
        <v>8.9999999999999993E-3</v>
      </c>
      <c r="F839" s="27">
        <v>1.2E-2</v>
      </c>
      <c r="G839" s="27">
        <v>1.7999999999999999E-2</v>
      </c>
      <c r="H839" s="27">
        <v>2.1999999999999999E-2</v>
      </c>
    </row>
    <row r="840" spans="1:17" x14ac:dyDescent="0.25">
      <c r="A840" s="27" t="s">
        <v>386</v>
      </c>
      <c r="B840" s="27">
        <v>8.5000000000000006E-2</v>
      </c>
      <c r="C840" s="27">
        <v>5.0000000000000001E-3</v>
      </c>
      <c r="D840" s="27">
        <v>8.0000000000000002E-3</v>
      </c>
      <c r="E840" s="27">
        <v>1.0999999999999999E-2</v>
      </c>
      <c r="F840" s="27">
        <v>1.4999999999999999E-2</v>
      </c>
      <c r="G840" s="27">
        <v>2.1000000000000001E-2</v>
      </c>
      <c r="H840" s="27">
        <v>2.5999999999999999E-2</v>
      </c>
    </row>
    <row r="841" spans="1:17" x14ac:dyDescent="0.25">
      <c r="A841" s="27" t="s">
        <v>387</v>
      </c>
      <c r="B841" s="27">
        <v>0.1</v>
      </c>
      <c r="C841" s="27">
        <v>6.0000000000000001E-3</v>
      </c>
      <c r="D841" s="27">
        <v>8.9999999999999993E-3</v>
      </c>
      <c r="E841" s="27">
        <v>1.2999999999999999E-2</v>
      </c>
      <c r="F841" s="27">
        <v>1.7000000000000001E-2</v>
      </c>
      <c r="G841" s="27">
        <v>2.4E-2</v>
      </c>
      <c r="H841" s="27">
        <v>0.03</v>
      </c>
    </row>
    <row r="842" spans="1:17" x14ac:dyDescent="0.25">
      <c r="A842" s="27" t="s">
        <v>388</v>
      </c>
      <c r="B842" s="27">
        <v>0.115</v>
      </c>
      <c r="C842" s="27">
        <v>7.0000000000000001E-3</v>
      </c>
      <c r="D842" s="27">
        <v>0.01</v>
      </c>
      <c r="E842" s="27">
        <v>1.4999999999999999E-2</v>
      </c>
      <c r="F842" s="27">
        <v>0.02</v>
      </c>
      <c r="G842" s="27">
        <v>2.7E-2</v>
      </c>
      <c r="H842" s="27">
        <v>3.4000000000000002E-2</v>
      </c>
    </row>
    <row r="843" spans="1:17" x14ac:dyDescent="0.25">
      <c r="A843" s="27" t="s">
        <v>389</v>
      </c>
      <c r="B843" s="27">
        <v>0.13</v>
      </c>
      <c r="C843" s="27">
        <v>8.0000000000000002E-3</v>
      </c>
      <c r="D843" s="27">
        <v>1.2E-2</v>
      </c>
      <c r="E843" s="27">
        <v>1.6E-2</v>
      </c>
      <c r="F843" s="27">
        <v>2.1999999999999999E-2</v>
      </c>
      <c r="G843" s="27">
        <v>0.03</v>
      </c>
      <c r="H843" s="27">
        <v>3.6999999999999998E-2</v>
      </c>
    </row>
    <row r="844" spans="1:17" x14ac:dyDescent="0.25">
      <c r="A844" s="27" t="s">
        <v>390</v>
      </c>
      <c r="B844" s="27">
        <v>0.14499999999999999</v>
      </c>
      <c r="C844" s="27">
        <v>8.9999999999999993E-3</v>
      </c>
      <c r="D844" s="27">
        <v>1.2999999999999999E-2</v>
      </c>
      <c r="E844" s="27">
        <v>1.7999999999999999E-2</v>
      </c>
      <c r="F844" s="27">
        <v>2.4E-2</v>
      </c>
      <c r="G844" s="27">
        <v>3.3000000000000002E-2</v>
      </c>
      <c r="H844" s="27">
        <v>4.1000000000000002E-2</v>
      </c>
    </row>
    <row r="845" spans="1:17" x14ac:dyDescent="0.25">
      <c r="A845" s="27" t="s">
        <v>391</v>
      </c>
      <c r="B845" s="27">
        <v>0.16</v>
      </c>
      <c r="C845" s="27">
        <v>0.01</v>
      </c>
      <c r="D845" s="27">
        <v>1.4E-2</v>
      </c>
      <c r="E845" s="27">
        <v>0.02</v>
      </c>
      <c r="F845" s="27">
        <v>2.5999999999999999E-2</v>
      </c>
      <c r="G845" s="27">
        <v>3.5999999999999997E-2</v>
      </c>
      <c r="H845" s="27">
        <v>4.4999999999999998E-2</v>
      </c>
    </row>
    <row r="846" spans="1:17" x14ac:dyDescent="0.25">
      <c r="A846" s="27" t="s">
        <v>392</v>
      </c>
      <c r="B846" s="27">
        <v>0.17499999999999999</v>
      </c>
      <c r="C846" s="27">
        <v>1.0999999999999999E-2</v>
      </c>
      <c r="D846" s="27">
        <v>1.4999999999999999E-2</v>
      </c>
      <c r="E846" s="27">
        <v>2.1000000000000001E-2</v>
      </c>
      <c r="F846" s="27">
        <v>2.9000000000000001E-2</v>
      </c>
      <c r="G846" s="27">
        <v>3.9E-2</v>
      </c>
      <c r="H846" s="27">
        <v>4.9000000000000002E-2</v>
      </c>
    </row>
    <row r="847" spans="1:17" x14ac:dyDescent="0.25">
      <c r="A847" s="27" t="s">
        <v>393</v>
      </c>
      <c r="B847" s="27">
        <v>0.19</v>
      </c>
      <c r="C847" s="27">
        <v>1.2E-2</v>
      </c>
      <c r="D847" s="27">
        <v>1.7000000000000001E-2</v>
      </c>
      <c r="E847" s="27">
        <v>2.3E-2</v>
      </c>
      <c r="F847" s="27">
        <v>3.1E-2</v>
      </c>
      <c r="G847" s="27">
        <v>4.2000000000000003E-2</v>
      </c>
      <c r="H847" s="27">
        <v>5.2999999999999999E-2</v>
      </c>
    </row>
    <row r="848" spans="1:17" x14ac:dyDescent="0.25">
      <c r="A848" s="27" t="s">
        <v>394</v>
      </c>
      <c r="B848" s="27">
        <v>0.20699999999999999</v>
      </c>
      <c r="C848" s="27">
        <v>1.2999999999999999E-2</v>
      </c>
      <c r="D848" s="27">
        <v>1.7999999999999999E-2</v>
      </c>
      <c r="E848" s="27">
        <v>2.5000000000000001E-2</v>
      </c>
      <c r="F848" s="27">
        <v>3.3000000000000002E-2</v>
      </c>
      <c r="G848" s="27">
        <v>4.4999999999999998E-2</v>
      </c>
      <c r="H848" s="27">
        <v>5.7000000000000002E-2</v>
      </c>
    </row>
    <row r="849" spans="1:8" x14ac:dyDescent="0.25">
      <c r="A849" s="27" t="s">
        <v>395</v>
      </c>
      <c r="B849" s="27">
        <v>0.22500000000000001</v>
      </c>
      <c r="C849" s="27">
        <v>1.4E-2</v>
      </c>
      <c r="D849" s="27">
        <v>1.9E-2</v>
      </c>
      <c r="E849" s="27">
        <v>2.7E-2</v>
      </c>
      <c r="F849" s="27">
        <v>3.5999999999999997E-2</v>
      </c>
      <c r="G849" s="27">
        <v>4.9000000000000002E-2</v>
      </c>
      <c r="H849" s="27">
        <v>6.0999999999999999E-2</v>
      </c>
    </row>
    <row r="850" spans="1:8" x14ac:dyDescent="0.25">
      <c r="A850" s="27" t="s">
        <v>396</v>
      </c>
      <c r="B850" s="27">
        <v>0.245</v>
      </c>
      <c r="C850" s="27">
        <v>1.4999999999999999E-2</v>
      </c>
      <c r="D850" s="27">
        <v>2.1000000000000001E-2</v>
      </c>
      <c r="E850" s="27">
        <v>2.8000000000000001E-2</v>
      </c>
      <c r="F850" s="27">
        <v>3.7999999999999999E-2</v>
      </c>
      <c r="G850" s="27">
        <v>5.2999999999999999E-2</v>
      </c>
      <c r="H850" s="27">
        <v>6.5000000000000002E-2</v>
      </c>
    </row>
    <row r="851" spans="1:8" x14ac:dyDescent="0.25">
      <c r="A851" s="27" t="s">
        <v>397</v>
      </c>
      <c r="B851" s="27">
        <v>0.26600000000000001</v>
      </c>
      <c r="C851" s="27">
        <v>1.6E-2</v>
      </c>
      <c r="D851" s="27">
        <v>2.3E-2</v>
      </c>
      <c r="E851" s="27">
        <v>0.03</v>
      </c>
      <c r="F851" s="27">
        <v>4.1000000000000002E-2</v>
      </c>
      <c r="G851" s="27">
        <v>5.7000000000000002E-2</v>
      </c>
      <c r="H851" s="27">
        <v>7.0000000000000007E-2</v>
      </c>
    </row>
    <row r="852" spans="1:8" x14ac:dyDescent="0.25">
      <c r="A852" s="27" t="s">
        <v>398</v>
      </c>
      <c r="B852" s="27">
        <v>0.28899999999999998</v>
      </c>
      <c r="C852" s="27">
        <v>1.7999999999999999E-2</v>
      </c>
      <c r="D852" s="27">
        <v>2.5000000000000001E-2</v>
      </c>
      <c r="E852" s="27">
        <v>3.3000000000000002E-2</v>
      </c>
      <c r="F852" s="27">
        <v>4.3999999999999997E-2</v>
      </c>
      <c r="G852" s="27">
        <v>6.2E-2</v>
      </c>
      <c r="H852" s="27">
        <v>7.4999999999999997E-2</v>
      </c>
    </row>
    <row r="853" spans="1:8" x14ac:dyDescent="0.25">
      <c r="A853" s="27" t="s">
        <v>399</v>
      </c>
      <c r="B853" s="27">
        <v>0.314</v>
      </c>
      <c r="C853" s="27">
        <v>1.9E-2</v>
      </c>
      <c r="D853" s="27">
        <v>2.7E-2</v>
      </c>
      <c r="E853" s="27">
        <v>3.5000000000000003E-2</v>
      </c>
      <c r="F853" s="27">
        <v>4.8000000000000001E-2</v>
      </c>
      <c r="G853" s="27">
        <v>6.7000000000000004E-2</v>
      </c>
      <c r="H853" s="27">
        <v>0.08</v>
      </c>
    </row>
    <row r="854" spans="1:8" x14ac:dyDescent="0.25">
      <c r="A854" s="27" t="s">
        <v>400</v>
      </c>
      <c r="B854" s="27">
        <v>0.34100000000000003</v>
      </c>
      <c r="C854" s="27">
        <v>0.02</v>
      </c>
      <c r="D854" s="27">
        <v>2.9000000000000001E-2</v>
      </c>
      <c r="E854" s="27">
        <v>3.6999999999999998E-2</v>
      </c>
      <c r="F854" s="27">
        <v>5.1999999999999998E-2</v>
      </c>
      <c r="G854" s="27">
        <v>7.1999999999999995E-2</v>
      </c>
      <c r="H854" s="27">
        <v>8.5000000000000006E-2</v>
      </c>
    </row>
    <row r="855" spans="1:8" x14ac:dyDescent="0.25">
      <c r="A855" s="27" t="s">
        <v>401</v>
      </c>
      <c r="B855" s="27">
        <v>0.37</v>
      </c>
      <c r="C855" s="27">
        <v>2.1999999999999999E-2</v>
      </c>
      <c r="D855" s="27">
        <v>3.1E-2</v>
      </c>
      <c r="E855" s="27">
        <v>0.04</v>
      </c>
      <c r="F855" s="27">
        <v>5.6000000000000001E-2</v>
      </c>
      <c r="G855" s="27">
        <v>7.8E-2</v>
      </c>
      <c r="H855" s="27">
        <v>9.0999999999999998E-2</v>
      </c>
    </row>
    <row r="856" spans="1:8" x14ac:dyDescent="0.25">
      <c r="A856" s="27" t="s">
        <v>402</v>
      </c>
      <c r="B856" s="27">
        <v>0.40200000000000002</v>
      </c>
      <c r="C856" s="27">
        <v>2.4E-2</v>
      </c>
      <c r="D856" s="27">
        <v>3.4000000000000002E-2</v>
      </c>
      <c r="E856" s="27">
        <v>4.2999999999999997E-2</v>
      </c>
      <c r="F856" s="27">
        <v>0.06</v>
      </c>
      <c r="G856" s="27">
        <v>8.4000000000000005E-2</v>
      </c>
      <c r="H856" s="27">
        <v>0.1</v>
      </c>
    </row>
    <row r="857" spans="1:8" x14ac:dyDescent="0.25">
      <c r="A857" s="27" t="s">
        <v>403</v>
      </c>
      <c r="B857" s="27">
        <v>0.437</v>
      </c>
      <c r="C857" s="27">
        <v>2.5000000000000001E-2</v>
      </c>
      <c r="D857" s="27">
        <v>3.6999999999999998E-2</v>
      </c>
      <c r="E857" s="27">
        <v>4.5999999999999999E-2</v>
      </c>
      <c r="F857" s="27">
        <v>6.5000000000000002E-2</v>
      </c>
      <c r="G857" s="27">
        <v>0.09</v>
      </c>
      <c r="H857" s="27">
        <v>0.108</v>
      </c>
    </row>
    <row r="858" spans="1:8" x14ac:dyDescent="0.25">
      <c r="A858" s="27" t="s">
        <v>404</v>
      </c>
      <c r="B858" s="27">
        <v>0.47499999999999998</v>
      </c>
      <c r="C858" s="27">
        <v>2.7E-2</v>
      </c>
      <c r="D858" s="27">
        <v>3.9E-2</v>
      </c>
      <c r="E858" s="27">
        <v>4.9000000000000002E-2</v>
      </c>
      <c r="F858" s="27">
        <v>7.0000000000000007E-2</v>
      </c>
      <c r="G858" s="27">
        <v>9.7000000000000003E-2</v>
      </c>
      <c r="H858" s="27">
        <v>0.11700000000000001</v>
      </c>
    </row>
    <row r="859" spans="1:8" x14ac:dyDescent="0.25">
      <c r="A859" s="27" t="s">
        <v>405</v>
      </c>
      <c r="B859" s="27">
        <v>0.51600000000000001</v>
      </c>
      <c r="C859" s="27">
        <v>2.9000000000000001E-2</v>
      </c>
      <c r="D859" s="27">
        <v>4.2000000000000003E-2</v>
      </c>
      <c r="E859" s="27">
        <v>5.5E-2</v>
      </c>
      <c r="F859" s="27">
        <v>7.4999999999999997E-2</v>
      </c>
      <c r="G859" s="27">
        <v>0.104</v>
      </c>
      <c r="H859" s="27">
        <v>0.126</v>
      </c>
    </row>
    <row r="860" spans="1:8" x14ac:dyDescent="0.25">
      <c r="A860" s="27" t="s">
        <v>406</v>
      </c>
      <c r="B860" s="27">
        <v>0.56000000000000005</v>
      </c>
      <c r="C860" s="27">
        <v>3.2000000000000001E-2</v>
      </c>
      <c r="D860" s="27">
        <v>4.4999999999999998E-2</v>
      </c>
      <c r="E860" s="27">
        <v>5.8000000000000003E-2</v>
      </c>
      <c r="F860" s="27">
        <v>0.08</v>
      </c>
      <c r="G860" s="27">
        <v>0.112</v>
      </c>
      <c r="H860" s="27">
        <v>0.13600000000000001</v>
      </c>
    </row>
    <row r="861" spans="1:8" x14ac:dyDescent="0.25">
      <c r="A861" s="27" t="s">
        <v>407</v>
      </c>
      <c r="B861" s="27">
        <v>0.60799999999999998</v>
      </c>
      <c r="C861" s="27">
        <v>3.4000000000000002E-2</v>
      </c>
      <c r="D861" s="27">
        <v>4.8000000000000001E-2</v>
      </c>
      <c r="E861" s="27">
        <v>6.2E-2</v>
      </c>
      <c r="F861" s="27">
        <v>8.5999999999999993E-2</v>
      </c>
      <c r="G861" s="27">
        <v>0.11899999999999999</v>
      </c>
      <c r="H861" s="27">
        <v>0.14599999999999999</v>
      </c>
    </row>
    <row r="862" spans="1:8" x14ac:dyDescent="0.25">
      <c r="A862" s="27" t="s">
        <v>408</v>
      </c>
      <c r="B862" s="27">
        <v>0.66</v>
      </c>
      <c r="C862" s="27">
        <v>3.6999999999999998E-2</v>
      </c>
      <c r="D862" s="27">
        <v>5.1999999999999998E-2</v>
      </c>
      <c r="E862" s="27">
        <v>6.6000000000000003E-2</v>
      </c>
      <c r="F862" s="27">
        <v>9.1999999999999998E-2</v>
      </c>
      <c r="G862" s="27">
        <v>0.128</v>
      </c>
      <c r="H862" s="27">
        <v>0.157</v>
      </c>
    </row>
    <row r="863" spans="1:8" x14ac:dyDescent="0.25">
      <c r="A863" s="27" t="s">
        <v>409</v>
      </c>
      <c r="B863" s="27">
        <v>0.71699999999999997</v>
      </c>
      <c r="C863" s="27">
        <v>3.9E-2</v>
      </c>
      <c r="D863" s="27">
        <v>5.6000000000000001E-2</v>
      </c>
      <c r="E863" s="27">
        <v>7.0000000000000007E-2</v>
      </c>
      <c r="F863" s="27">
        <v>9.9000000000000005E-2</v>
      </c>
      <c r="G863" s="27">
        <v>0.13700000000000001</v>
      </c>
      <c r="H863" s="27">
        <v>0.17</v>
      </c>
    </row>
    <row r="864" spans="1:8" x14ac:dyDescent="0.25">
      <c r="A864" s="27" t="s">
        <v>410</v>
      </c>
      <c r="B864" s="27">
        <v>0.77800000000000002</v>
      </c>
      <c r="C864" s="27">
        <v>4.2000000000000003E-2</v>
      </c>
      <c r="D864" s="27">
        <v>0.06</v>
      </c>
      <c r="E864" s="27">
        <v>7.5999999999999998E-2</v>
      </c>
      <c r="F864" s="27">
        <v>0.105</v>
      </c>
      <c r="G864" s="27">
        <v>0.14599999999999999</v>
      </c>
      <c r="H864" s="27">
        <v>0.182</v>
      </c>
    </row>
    <row r="865" spans="1:8" x14ac:dyDescent="0.25">
      <c r="A865" s="27" t="s">
        <v>411</v>
      </c>
      <c r="B865" s="27">
        <v>0.84499999999999997</v>
      </c>
      <c r="C865" s="27">
        <v>4.5999999999999999E-2</v>
      </c>
      <c r="D865" s="27">
        <v>6.5000000000000002E-2</v>
      </c>
      <c r="E865" s="27">
        <v>8.2000000000000003E-2</v>
      </c>
      <c r="F865" s="27">
        <v>0.113</v>
      </c>
      <c r="G865" s="27">
        <v>0.156</v>
      </c>
      <c r="H865" s="27">
        <v>0.19600000000000001</v>
      </c>
    </row>
    <row r="866" spans="1:8" x14ac:dyDescent="0.25">
      <c r="A866" s="27" t="s">
        <v>412</v>
      </c>
      <c r="B866" s="27">
        <v>0.91700000000000004</v>
      </c>
      <c r="C866" s="27">
        <v>4.9000000000000002E-2</v>
      </c>
      <c r="D866" s="27">
        <v>7.0000000000000007E-2</v>
      </c>
      <c r="E866" s="27">
        <v>8.7999999999999995E-2</v>
      </c>
      <c r="F866" s="27">
        <v>0.12</v>
      </c>
      <c r="G866" s="27">
        <v>0.16700000000000001</v>
      </c>
      <c r="H866" s="27">
        <v>0.21</v>
      </c>
    </row>
    <row r="867" spans="1:8" x14ac:dyDescent="0.25">
      <c r="A867" s="27" t="s">
        <v>413</v>
      </c>
      <c r="B867" s="27">
        <v>0.995</v>
      </c>
      <c r="C867" s="27">
        <v>5.2999999999999999E-2</v>
      </c>
      <c r="D867" s="27">
        <v>7.5999999999999998E-2</v>
      </c>
      <c r="E867" s="27">
        <v>9.4E-2</v>
      </c>
      <c r="F867" s="27">
        <v>0.13200000000000001</v>
      </c>
      <c r="G867" s="27">
        <v>0.17799999999999999</v>
      </c>
      <c r="H867" s="27">
        <v>0.22500000000000001</v>
      </c>
    </row>
    <row r="868" spans="1:8" x14ac:dyDescent="0.25">
      <c r="A868" s="27" t="s">
        <v>414</v>
      </c>
      <c r="B868" s="27">
        <v>1.0799999999999998</v>
      </c>
      <c r="C868" s="27">
        <v>5.7000000000000002E-2</v>
      </c>
      <c r="D868" s="27">
        <v>8.2000000000000003E-2</v>
      </c>
      <c r="E868" s="27">
        <v>0.1</v>
      </c>
      <c r="F868" s="27">
        <v>0.14199999999999999</v>
      </c>
      <c r="G868" s="27">
        <v>0.19400000000000001</v>
      </c>
      <c r="H868" s="27">
        <v>0.24199999999999999</v>
      </c>
    </row>
    <row r="869" spans="1:8" x14ac:dyDescent="0.25">
      <c r="A869" s="27" t="s">
        <v>415</v>
      </c>
      <c r="B869" s="27">
        <v>1.1719999999999999</v>
      </c>
      <c r="C869" s="27">
        <v>6.0999999999999999E-2</v>
      </c>
      <c r="D869" s="27">
        <v>8.7999999999999995E-2</v>
      </c>
      <c r="E869" s="27">
        <v>0.108</v>
      </c>
      <c r="F869" s="27">
        <v>0.152</v>
      </c>
      <c r="G869" s="27">
        <v>0.20799999999999999</v>
      </c>
      <c r="H869" s="27">
        <v>0.25900000000000001</v>
      </c>
    </row>
    <row r="870" spans="1:8" x14ac:dyDescent="0.25">
      <c r="A870" s="27" t="s">
        <v>416</v>
      </c>
      <c r="B870" s="27">
        <v>1.2719999999999998</v>
      </c>
      <c r="C870" s="27">
        <v>6.4000000000000001E-2</v>
      </c>
      <c r="D870" s="27">
        <v>9.4E-2</v>
      </c>
      <c r="E870" s="27">
        <v>0.11600000000000001</v>
      </c>
      <c r="F870" s="27">
        <v>0.16200000000000001</v>
      </c>
      <c r="G870" s="27">
        <v>0.224</v>
      </c>
      <c r="H870" s="27">
        <v>0.27700000000000002</v>
      </c>
    </row>
    <row r="871" spans="1:8" x14ac:dyDescent="0.25">
      <c r="A871" s="27" t="s">
        <v>417</v>
      </c>
      <c r="B871" s="27">
        <v>1.3809999999999998</v>
      </c>
      <c r="C871" s="27">
        <v>6.8000000000000005E-2</v>
      </c>
      <c r="D871" s="27">
        <v>0.10100000000000001</v>
      </c>
      <c r="E871" s="27">
        <v>0.124</v>
      </c>
      <c r="F871" s="27">
        <v>0.17299999999999999</v>
      </c>
      <c r="G871" s="27">
        <v>0.24</v>
      </c>
      <c r="H871" s="27">
        <v>0.29599999999999999</v>
      </c>
    </row>
    <row r="872" spans="1:8" x14ac:dyDescent="0.25">
      <c r="A872" s="27" t="s">
        <v>418</v>
      </c>
      <c r="B872" s="27">
        <v>1.4989999999999999</v>
      </c>
      <c r="C872" s="27">
        <v>7.1999999999999995E-2</v>
      </c>
      <c r="D872" s="27">
        <v>0.109</v>
      </c>
      <c r="E872" s="27">
        <v>0.13300000000000001</v>
      </c>
      <c r="F872" s="27">
        <v>0.184</v>
      </c>
      <c r="G872" s="27">
        <v>0.25800000000000001</v>
      </c>
      <c r="H872" s="27">
        <v>0.316</v>
      </c>
    </row>
    <row r="873" spans="1:8" x14ac:dyDescent="0.25">
      <c r="A873" s="27" t="s">
        <v>419</v>
      </c>
      <c r="B873" s="27">
        <v>1.6269999999999998</v>
      </c>
      <c r="C873" s="27">
        <v>7.5999999999999998E-2</v>
      </c>
      <c r="D873" s="27">
        <v>0.11600000000000001</v>
      </c>
      <c r="E873" s="27">
        <v>0.14299999999999999</v>
      </c>
      <c r="F873" s="27">
        <v>0.19600000000000001</v>
      </c>
      <c r="G873" s="27">
        <v>0.27600000000000002</v>
      </c>
      <c r="H873" s="27">
        <v>0.33800000000000002</v>
      </c>
    </row>
    <row r="874" spans="1:8" x14ac:dyDescent="0.25">
      <c r="A874" s="27" t="s">
        <v>420</v>
      </c>
      <c r="B874" s="27">
        <v>1.7659999999999998</v>
      </c>
      <c r="C874" s="27">
        <v>0.08</v>
      </c>
      <c r="D874" s="27">
        <v>0.125</v>
      </c>
      <c r="E874" s="27">
        <v>0.154</v>
      </c>
      <c r="F874" s="27">
        <v>0.20899999999999999</v>
      </c>
      <c r="G874" s="27">
        <v>0.29699999999999999</v>
      </c>
      <c r="H874" s="27">
        <v>0.36</v>
      </c>
    </row>
    <row r="875" spans="1:8" x14ac:dyDescent="0.25">
      <c r="A875" s="27" t="s">
        <v>421</v>
      </c>
      <c r="B875" s="27">
        <v>1.9169999999999998</v>
      </c>
      <c r="C875" s="27">
        <v>8.5000000000000006E-2</v>
      </c>
      <c r="D875" s="27">
        <v>0.13300000000000001</v>
      </c>
      <c r="E875" s="27">
        <v>0.16500000000000001</v>
      </c>
      <c r="F875" s="27">
        <v>0.223</v>
      </c>
      <c r="G875" s="27">
        <v>0.31900000000000001</v>
      </c>
      <c r="H875" s="27">
        <v>0.39</v>
      </c>
    </row>
    <row r="876" spans="1:8" x14ac:dyDescent="0.25">
      <c r="A876" s="27" t="s">
        <v>422</v>
      </c>
      <c r="B876" s="27">
        <v>2.08</v>
      </c>
      <c r="C876" s="27">
        <v>9.0999999999999998E-2</v>
      </c>
      <c r="D876" s="27">
        <v>0.14199999999999999</v>
      </c>
      <c r="E876" s="27">
        <v>0.17699999999999999</v>
      </c>
      <c r="F876" s="27">
        <v>0.23699999999999999</v>
      </c>
      <c r="G876" s="27">
        <v>0.34200000000000003</v>
      </c>
      <c r="H876" s="27">
        <v>0.41899999999999998</v>
      </c>
    </row>
    <row r="877" spans="1:8" x14ac:dyDescent="0.25">
      <c r="A877" s="27" t="s">
        <v>423</v>
      </c>
      <c r="B877" s="27">
        <v>2.2569999999999997</v>
      </c>
      <c r="C877" s="27">
        <v>9.8000000000000004E-2</v>
      </c>
      <c r="D877" s="27">
        <v>0.152</v>
      </c>
      <c r="E877" s="27">
        <v>0.189</v>
      </c>
      <c r="F877" s="27">
        <v>0.25600000000000001</v>
      </c>
      <c r="G877" s="27">
        <v>0.36799999999999999</v>
      </c>
      <c r="H877" s="27">
        <v>0.44900000000000001</v>
      </c>
    </row>
    <row r="878" spans="1:8" x14ac:dyDescent="0.25">
      <c r="A878" s="27" t="s">
        <v>424</v>
      </c>
      <c r="B878" s="27">
        <v>2.4489999999999998</v>
      </c>
      <c r="C878" s="27">
        <v>0.105</v>
      </c>
      <c r="D878" s="27">
        <v>0.16300000000000001</v>
      </c>
      <c r="E878" s="27">
        <v>0.20300000000000001</v>
      </c>
      <c r="F878" s="27">
        <v>0.27600000000000002</v>
      </c>
      <c r="G878" s="27">
        <v>0.39500000000000002</v>
      </c>
      <c r="H878" s="27">
        <v>0.48199999999999998</v>
      </c>
    </row>
    <row r="879" spans="1:8" x14ac:dyDescent="0.25">
      <c r="A879" s="27" t="s">
        <v>425</v>
      </c>
      <c r="B879" s="27">
        <v>2.6579999999999999</v>
      </c>
      <c r="C879" s="27">
        <v>0.113</v>
      </c>
      <c r="D879" s="27">
        <v>0.17399999999999999</v>
      </c>
      <c r="E879" s="27">
        <v>0.217</v>
      </c>
      <c r="F879" s="27">
        <v>0.29799999999999999</v>
      </c>
      <c r="G879" s="27">
        <v>0.42399999999999999</v>
      </c>
      <c r="H879" s="27">
        <v>0.51700000000000002</v>
      </c>
    </row>
    <row r="880" spans="1:8" x14ac:dyDescent="0.25">
      <c r="A880" s="27" t="s">
        <v>426</v>
      </c>
      <c r="B880" s="27">
        <v>2.8839999999999999</v>
      </c>
      <c r="C880" s="27">
        <v>0.121</v>
      </c>
      <c r="D880" s="27">
        <v>0.186</v>
      </c>
      <c r="E880" s="27">
        <v>0.23200000000000001</v>
      </c>
      <c r="F880" s="27">
        <v>0.318</v>
      </c>
      <c r="G880" s="27">
        <v>0.45600000000000002</v>
      </c>
      <c r="H880" s="27">
        <v>0.55500000000000005</v>
      </c>
    </row>
    <row r="881" spans="1:8" x14ac:dyDescent="0.25">
      <c r="A881" s="27" t="s">
        <v>427</v>
      </c>
      <c r="B881" s="27">
        <v>3.13</v>
      </c>
      <c r="C881" s="27">
        <v>0.129</v>
      </c>
      <c r="D881" s="27">
        <v>0.2</v>
      </c>
      <c r="E881" s="27">
        <v>0.248</v>
      </c>
      <c r="F881" s="27">
        <v>0.33700000000000002</v>
      </c>
      <c r="G881" s="27">
        <v>0.48899999999999999</v>
      </c>
      <c r="H881" s="27">
        <v>0.59599999999999997</v>
      </c>
    </row>
    <row r="882" spans="1:8" x14ac:dyDescent="0.25">
      <c r="A882" s="27" t="s">
        <v>428</v>
      </c>
      <c r="B882" s="27">
        <v>3.3969999999999998</v>
      </c>
      <c r="C882" s="27">
        <v>0.13900000000000001</v>
      </c>
      <c r="D882" s="27">
        <v>0.216</v>
      </c>
      <c r="E882" s="27">
        <v>0.26500000000000001</v>
      </c>
      <c r="F882" s="27">
        <v>0.35799999999999998</v>
      </c>
      <c r="G882" s="27">
        <v>0.52400000000000002</v>
      </c>
      <c r="H882" s="27">
        <v>0.64</v>
      </c>
    </row>
    <row r="883" spans="1:8" x14ac:dyDescent="0.25">
      <c r="A883" s="27" t="s">
        <v>429</v>
      </c>
      <c r="B883" s="27">
        <v>3.6859999999999999</v>
      </c>
      <c r="C883" s="27">
        <v>0.14899999999999999</v>
      </c>
      <c r="D883" s="27">
        <v>0.22900000000000001</v>
      </c>
      <c r="E883" s="27">
        <v>0.28299999999999997</v>
      </c>
      <c r="F883" s="27">
        <v>0.38</v>
      </c>
      <c r="G883" s="27">
        <v>0.56100000000000005</v>
      </c>
      <c r="H883" s="27">
        <v>0.68700000000000006</v>
      </c>
    </row>
    <row r="884" spans="1:8" x14ac:dyDescent="0.25">
      <c r="A884" s="27" t="s">
        <v>430</v>
      </c>
      <c r="B884" s="27">
        <v>4</v>
      </c>
      <c r="C884" s="27">
        <v>0.16</v>
      </c>
      <c r="D884" s="27">
        <v>0.24299999999999999</v>
      </c>
      <c r="E884" s="27">
        <v>0.30199999999999999</v>
      </c>
      <c r="F884" s="27">
        <v>0.40799999999999997</v>
      </c>
      <c r="G884" s="27">
        <v>0.60199999999999998</v>
      </c>
      <c r="H884" s="27">
        <v>0.73799999999999999</v>
      </c>
    </row>
    <row r="885" spans="1:8" x14ac:dyDescent="0.25">
      <c r="A885" s="27" t="s">
        <v>431</v>
      </c>
      <c r="B885" s="27">
        <v>4.34</v>
      </c>
      <c r="C885" s="27">
        <v>0.17199999999999999</v>
      </c>
      <c r="D885" s="27">
        <v>0.25700000000000001</v>
      </c>
      <c r="E885" s="27">
        <v>0.32200000000000001</v>
      </c>
      <c r="F885" s="27">
        <v>0.438</v>
      </c>
      <c r="G885" s="27">
        <v>0.64400000000000002</v>
      </c>
      <c r="H885" s="27">
        <v>0.79300000000000004</v>
      </c>
    </row>
    <row r="886" spans="1:8" x14ac:dyDescent="0.25">
      <c r="A886" s="27" t="s">
        <v>432</v>
      </c>
      <c r="B886" s="27">
        <v>4.7090000000000005</v>
      </c>
      <c r="C886" s="27">
        <v>0.185</v>
      </c>
      <c r="D886" s="27">
        <v>0.27200000000000002</v>
      </c>
      <c r="E886" s="27">
        <v>0.34200000000000003</v>
      </c>
      <c r="F886" s="27">
        <v>0.47</v>
      </c>
      <c r="G886" s="27">
        <v>0.68799999999999994</v>
      </c>
      <c r="H886" s="27">
        <v>0.85099999999999998</v>
      </c>
    </row>
    <row r="887" spans="1:8" x14ac:dyDescent="0.25">
      <c r="A887" s="27" t="s">
        <v>433</v>
      </c>
      <c r="B887" s="27">
        <v>5.1100000000000003</v>
      </c>
      <c r="C887" s="27">
        <v>0.19800000000000001</v>
      </c>
      <c r="D887" s="27">
        <v>0.28899999999999998</v>
      </c>
      <c r="E887" s="27">
        <v>0.36499999999999999</v>
      </c>
      <c r="F887" s="27">
        <v>0.505</v>
      </c>
      <c r="G887" s="27">
        <v>0.73499999999999999</v>
      </c>
      <c r="H887" s="27">
        <v>0.91300000000000003</v>
      </c>
    </row>
    <row r="888" spans="1:8" x14ac:dyDescent="0.25">
      <c r="A888" s="27" t="s">
        <v>434</v>
      </c>
      <c r="B888" s="27">
        <v>5.5449999999999999</v>
      </c>
      <c r="C888" s="27">
        <v>0.21299999999999999</v>
      </c>
      <c r="D888" s="27">
        <v>0.307</v>
      </c>
      <c r="E888" s="27">
        <v>0.38800000000000001</v>
      </c>
      <c r="F888" s="27">
        <v>0.54100000000000004</v>
      </c>
      <c r="G888" s="27">
        <v>0.78400000000000003</v>
      </c>
      <c r="H888" s="27">
        <v>0.97899999999999998</v>
      </c>
    </row>
    <row r="889" spans="1:8" x14ac:dyDescent="0.25">
      <c r="A889" s="27" t="s">
        <v>435</v>
      </c>
      <c r="B889" s="27">
        <v>6.0170000000000003</v>
      </c>
      <c r="C889" s="27">
        <v>0.22900000000000001</v>
      </c>
      <c r="D889" s="27">
        <v>0.32700000000000001</v>
      </c>
      <c r="E889" s="27">
        <v>0.42199999999999999</v>
      </c>
      <c r="F889" s="27">
        <v>0.57999999999999996</v>
      </c>
      <c r="G889" s="27">
        <v>0.83599999999999997</v>
      </c>
      <c r="H889" s="27">
        <v>1.0489999999999999</v>
      </c>
    </row>
    <row r="890" spans="1:8" x14ac:dyDescent="0.25">
      <c r="A890" s="27" t="s">
        <v>436</v>
      </c>
      <c r="B890" s="27">
        <v>6.5289999999999999</v>
      </c>
      <c r="C890" s="27">
        <v>0.246</v>
      </c>
      <c r="D890" s="27">
        <v>0.35199999999999998</v>
      </c>
      <c r="E890" s="27">
        <v>0.45200000000000001</v>
      </c>
      <c r="F890" s="27">
        <v>0.621</v>
      </c>
      <c r="G890" s="27">
        <v>0.89100000000000001</v>
      </c>
      <c r="H890" s="27">
        <v>1.1220000000000001</v>
      </c>
    </row>
    <row r="891" spans="1:8" x14ac:dyDescent="0.25">
      <c r="A891" s="27" t="s">
        <v>437</v>
      </c>
      <c r="B891" s="27">
        <v>7.0840000000000005</v>
      </c>
      <c r="C891" s="27">
        <v>0.26100000000000001</v>
      </c>
      <c r="D891" s="27">
        <v>0.379</v>
      </c>
      <c r="E891" s="27">
        <v>0.48499999999999999</v>
      </c>
      <c r="F891" s="27">
        <v>0.66400000000000003</v>
      </c>
      <c r="G891" s="27">
        <v>0.94899999999999995</v>
      </c>
      <c r="H891" s="27">
        <v>1.2</v>
      </c>
    </row>
    <row r="892" spans="1:8" x14ac:dyDescent="0.25">
      <c r="A892" s="27" t="s">
        <v>438</v>
      </c>
      <c r="B892" s="27">
        <v>7.6870000000000003</v>
      </c>
      <c r="C892" s="27">
        <v>0.27800000000000002</v>
      </c>
      <c r="D892" s="27">
        <v>0.40899999999999997</v>
      </c>
      <c r="E892" s="27">
        <v>0.52</v>
      </c>
      <c r="F892" s="27">
        <v>0.71</v>
      </c>
      <c r="G892" s="27">
        <v>1.01</v>
      </c>
      <c r="H892" s="27">
        <v>1.282</v>
      </c>
    </row>
    <row r="893" spans="1:8" x14ac:dyDescent="0.25">
      <c r="A893" s="27" t="s">
        <v>439</v>
      </c>
      <c r="B893" s="27">
        <v>8.3409999999999993</v>
      </c>
      <c r="C893" s="27">
        <v>0.29599999999999999</v>
      </c>
      <c r="D893" s="27">
        <v>0.44</v>
      </c>
      <c r="E893" s="27">
        <v>0.55800000000000005</v>
      </c>
      <c r="F893" s="27">
        <v>0.75900000000000001</v>
      </c>
      <c r="G893" s="27">
        <v>1.0740000000000001</v>
      </c>
      <c r="H893" s="27">
        <v>1.369</v>
      </c>
    </row>
    <row r="894" spans="1:8" x14ac:dyDescent="0.25">
      <c r="A894" s="27" t="s">
        <v>440</v>
      </c>
      <c r="B894" s="27">
        <v>9.0499999999999989</v>
      </c>
      <c r="C894" s="27">
        <v>0.315</v>
      </c>
      <c r="D894" s="27">
        <v>0.47399999999999998</v>
      </c>
      <c r="E894" s="27">
        <v>0.59899999999999998</v>
      </c>
      <c r="F894" s="27">
        <v>0.81100000000000005</v>
      </c>
      <c r="G894" s="27">
        <v>1.141</v>
      </c>
      <c r="H894" s="27">
        <v>1.46</v>
      </c>
    </row>
    <row r="895" spans="1:8" x14ac:dyDescent="0.25">
      <c r="A895" s="27" t="s">
        <v>441</v>
      </c>
      <c r="B895" s="27">
        <v>9.82</v>
      </c>
      <c r="C895" s="27">
        <v>0.33500000000000002</v>
      </c>
      <c r="D895" s="27">
        <v>0.51</v>
      </c>
      <c r="E895" s="27">
        <v>0.64300000000000002</v>
      </c>
      <c r="F895" s="27">
        <v>0.86499999999999999</v>
      </c>
      <c r="G895" s="27">
        <v>1.212</v>
      </c>
      <c r="H895" s="27">
        <v>1.556</v>
      </c>
    </row>
    <row r="896" spans="1:8" x14ac:dyDescent="0.25">
      <c r="A896" s="27" t="s">
        <v>442</v>
      </c>
      <c r="B896" s="27">
        <v>10.654999999999999</v>
      </c>
      <c r="C896" s="27">
        <v>0.35699999999999998</v>
      </c>
      <c r="D896" s="27">
        <v>0.54900000000000004</v>
      </c>
      <c r="E896" s="27">
        <v>0.69099999999999995</v>
      </c>
      <c r="F896" s="27">
        <v>0.92300000000000004</v>
      </c>
      <c r="G896" s="27">
        <v>1.2869999999999999</v>
      </c>
      <c r="H896" s="27">
        <v>1.6579999999999999</v>
      </c>
    </row>
    <row r="897" spans="1:8" x14ac:dyDescent="0.25">
      <c r="A897" s="27" t="s">
        <v>443</v>
      </c>
      <c r="B897" s="27">
        <v>11.561</v>
      </c>
      <c r="C897" s="27">
        <v>0.38</v>
      </c>
      <c r="D897" s="27">
        <v>0.59</v>
      </c>
      <c r="E897" s="27">
        <v>0.74199999999999999</v>
      </c>
      <c r="F897" s="27">
        <v>0.98299999999999998</v>
      </c>
      <c r="G897" s="27">
        <v>1.365</v>
      </c>
      <c r="H897" s="27">
        <v>1.764</v>
      </c>
    </row>
    <row r="898" spans="1:8" x14ac:dyDescent="0.25">
      <c r="A898" s="27" t="s">
        <v>444</v>
      </c>
      <c r="B898" s="27">
        <v>12.543999999999999</v>
      </c>
      <c r="C898" s="27">
        <v>0.40400000000000003</v>
      </c>
      <c r="D898" s="27">
        <v>0.63400000000000001</v>
      </c>
      <c r="E898" s="27">
        <v>0.80300000000000005</v>
      </c>
      <c r="F898" s="27">
        <v>1.0469999999999999</v>
      </c>
      <c r="G898" s="27">
        <v>1.448</v>
      </c>
      <c r="H898" s="27">
        <v>1.877</v>
      </c>
    </row>
    <row r="899" spans="1:8" x14ac:dyDescent="0.25">
      <c r="A899" s="27" t="s">
        <v>445</v>
      </c>
      <c r="B899" s="27">
        <v>13.610999999999999</v>
      </c>
      <c r="C899" s="27">
        <v>0.43</v>
      </c>
      <c r="D899" s="27">
        <v>0.68200000000000005</v>
      </c>
      <c r="E899" s="27">
        <v>0.86299999999999999</v>
      </c>
      <c r="F899" s="27">
        <v>1.1240000000000001</v>
      </c>
      <c r="G899" s="27">
        <v>1.5349999999999999</v>
      </c>
      <c r="H899" s="27">
        <v>1.9950000000000001</v>
      </c>
    </row>
    <row r="900" spans="1:8" x14ac:dyDescent="0.25">
      <c r="A900" s="27" t="s">
        <v>446</v>
      </c>
      <c r="B900" s="27">
        <v>14.767999999999999</v>
      </c>
      <c r="C900" s="27">
        <v>0.45700000000000002</v>
      </c>
      <c r="D900" s="27">
        <v>0.73299999999999998</v>
      </c>
      <c r="E900" s="27">
        <v>0.92500000000000004</v>
      </c>
      <c r="F900" s="27">
        <v>1.2110000000000001</v>
      </c>
      <c r="G900" s="27">
        <v>1.627</v>
      </c>
      <c r="H900" s="27">
        <v>2.12</v>
      </c>
    </row>
    <row r="901" spans="1:8" x14ac:dyDescent="0.25">
      <c r="A901" s="27" t="s">
        <v>447</v>
      </c>
      <c r="B901" s="27">
        <v>16.024000000000001</v>
      </c>
      <c r="C901" s="27">
        <v>0.48599999999999999</v>
      </c>
      <c r="D901" s="27">
        <v>0.78800000000000003</v>
      </c>
      <c r="E901" s="27">
        <v>0.99199999999999999</v>
      </c>
      <c r="F901" s="27">
        <v>1.304</v>
      </c>
      <c r="G901" s="27">
        <v>1.776</v>
      </c>
      <c r="H901" s="27">
        <v>2.2509999999999999</v>
      </c>
    </row>
    <row r="902" spans="1:8" x14ac:dyDescent="0.25">
      <c r="A902" s="27" t="s">
        <v>448</v>
      </c>
      <c r="B902" s="27">
        <v>17.387</v>
      </c>
      <c r="C902" s="27">
        <v>0.51600000000000001</v>
      </c>
      <c r="D902" s="27">
        <v>0.84699999999999998</v>
      </c>
      <c r="E902" s="27">
        <v>1.0640000000000001</v>
      </c>
      <c r="F902" s="27">
        <v>1.4059999999999999</v>
      </c>
      <c r="G902" s="27">
        <v>1.901</v>
      </c>
      <c r="H902" s="27">
        <v>2.39</v>
      </c>
    </row>
    <row r="903" spans="1:8" x14ac:dyDescent="0.25">
      <c r="A903" s="27" t="s">
        <v>449</v>
      </c>
      <c r="B903" s="27">
        <v>18.865000000000002</v>
      </c>
      <c r="C903" s="27">
        <v>0.54800000000000004</v>
      </c>
      <c r="D903" s="27">
        <v>0.90400000000000003</v>
      </c>
      <c r="E903" s="27">
        <v>1.1419999999999999</v>
      </c>
      <c r="F903" s="27">
        <v>1.514</v>
      </c>
      <c r="G903" s="27">
        <v>2.0270000000000001</v>
      </c>
      <c r="H903" s="27">
        <v>2.5350000000000001</v>
      </c>
    </row>
    <row r="904" spans="1:8" x14ac:dyDescent="0.25">
      <c r="A904" s="27" t="s">
        <v>450</v>
      </c>
      <c r="B904" s="27">
        <v>20.469000000000001</v>
      </c>
      <c r="C904" s="27">
        <v>0.58099999999999996</v>
      </c>
      <c r="D904" s="27">
        <v>0.96399999999999997</v>
      </c>
      <c r="E904" s="27">
        <v>1.2250000000000001</v>
      </c>
      <c r="F904" s="27">
        <v>1.625</v>
      </c>
      <c r="G904" s="27">
        <v>2.1680000000000001</v>
      </c>
      <c r="H904" s="27">
        <v>2.6880000000000002</v>
      </c>
    </row>
    <row r="905" spans="1:8" x14ac:dyDescent="0.25">
      <c r="A905" s="27" t="s">
        <v>451</v>
      </c>
      <c r="B905" s="27">
        <v>22.209</v>
      </c>
      <c r="C905" s="27">
        <v>0.61599999999999999</v>
      </c>
      <c r="D905" s="27">
        <v>1.0269999999999999</v>
      </c>
      <c r="E905" s="27">
        <v>1.3140000000000001</v>
      </c>
      <c r="F905" s="27">
        <v>1.744</v>
      </c>
      <c r="G905" s="27">
        <v>2.3140000000000001</v>
      </c>
      <c r="H905" s="27">
        <v>2.8490000000000002</v>
      </c>
    </row>
    <row r="906" spans="1:8" x14ac:dyDescent="0.25">
      <c r="A906" s="27" t="s">
        <v>452</v>
      </c>
      <c r="B906" s="27">
        <v>24.097000000000001</v>
      </c>
      <c r="C906" s="27">
        <v>0.65300000000000002</v>
      </c>
      <c r="D906" s="27">
        <v>1.0940000000000001</v>
      </c>
      <c r="E906" s="27">
        <v>1.413</v>
      </c>
      <c r="F906" s="27">
        <v>1.8720000000000001</v>
      </c>
      <c r="G906" s="27">
        <v>2.4700000000000002</v>
      </c>
      <c r="H906" s="27">
        <v>3.0190000000000001</v>
      </c>
    </row>
    <row r="907" spans="1:8" x14ac:dyDescent="0.25">
      <c r="A907" s="27" t="s">
        <v>453</v>
      </c>
      <c r="B907" s="27">
        <v>26.146000000000001</v>
      </c>
      <c r="C907" s="27">
        <v>0.69199999999999995</v>
      </c>
      <c r="D907" s="27">
        <v>1.1659999999999999</v>
      </c>
      <c r="E907" s="27">
        <v>1.518</v>
      </c>
      <c r="F907" s="27">
        <v>2.0089999999999999</v>
      </c>
      <c r="G907" s="27">
        <v>2.6360000000000001</v>
      </c>
      <c r="H907" s="27">
        <v>3.2789999999999999</v>
      </c>
    </row>
    <row r="908" spans="1:8" x14ac:dyDescent="0.25">
      <c r="A908" s="27" t="s">
        <v>454</v>
      </c>
      <c r="B908" s="27">
        <v>28.369</v>
      </c>
      <c r="C908" s="27">
        <v>0.73299999999999998</v>
      </c>
      <c r="D908" s="27">
        <v>1.242</v>
      </c>
      <c r="E908" s="27">
        <v>1.63</v>
      </c>
      <c r="F908" s="27">
        <v>2.153</v>
      </c>
      <c r="G908" s="27">
        <v>2.8149999999999999</v>
      </c>
      <c r="H908" s="27">
        <v>3.51</v>
      </c>
    </row>
    <row r="909" spans="1:8" x14ac:dyDescent="0.25">
      <c r="A909" s="27" t="s">
        <v>455</v>
      </c>
      <c r="B909" s="27">
        <v>30.781000000000002</v>
      </c>
      <c r="C909" s="27">
        <v>0.77600000000000002</v>
      </c>
      <c r="D909" s="27">
        <v>1.323</v>
      </c>
      <c r="E909" s="27">
        <v>1.7490000000000001</v>
      </c>
      <c r="F909" s="27">
        <v>2.3109999999999999</v>
      </c>
      <c r="G909" s="27">
        <v>3.01</v>
      </c>
      <c r="H909" s="27">
        <v>3.71</v>
      </c>
    </row>
    <row r="910" spans="1:8" x14ac:dyDescent="0.25">
      <c r="A910" s="27" t="s">
        <v>456</v>
      </c>
      <c r="B910" s="27">
        <v>33.397999999999996</v>
      </c>
      <c r="C910" s="27">
        <v>0.82199999999999995</v>
      </c>
      <c r="D910" s="27">
        <v>1.4079999999999999</v>
      </c>
      <c r="E910" s="27">
        <v>1.875</v>
      </c>
      <c r="F910" s="27">
        <v>2.4820000000000002</v>
      </c>
      <c r="G910" s="27">
        <v>3.2280000000000002</v>
      </c>
      <c r="H910" s="27">
        <v>3.9809999999999999</v>
      </c>
    </row>
    <row r="911" spans="1:8" x14ac:dyDescent="0.25">
      <c r="A911" s="27" t="s">
        <v>457</v>
      </c>
      <c r="B911" s="27">
        <v>36.236999999999995</v>
      </c>
      <c r="C911" s="27">
        <v>0.871</v>
      </c>
      <c r="D911" s="27">
        <v>1.498</v>
      </c>
      <c r="E911" s="27">
        <v>2.0089999999999999</v>
      </c>
      <c r="F911" s="27">
        <v>2.665</v>
      </c>
      <c r="G911" s="27">
        <v>3.4590000000000001</v>
      </c>
      <c r="H911" s="27">
        <v>4.2699999999999996</v>
      </c>
    </row>
    <row r="912" spans="1:8" x14ac:dyDescent="0.25">
      <c r="A912" s="27" t="s">
        <v>458</v>
      </c>
      <c r="B912" s="27">
        <v>39.317999999999998</v>
      </c>
      <c r="C912" s="27">
        <v>0.89500000000000002</v>
      </c>
      <c r="D912" s="27">
        <v>1.593</v>
      </c>
      <c r="E912" s="27">
        <v>2.15</v>
      </c>
      <c r="F912" s="27">
        <v>2.8610000000000002</v>
      </c>
      <c r="G912" s="27">
        <v>3.7029999999999998</v>
      </c>
      <c r="H912" s="27">
        <v>4.5659999999999998</v>
      </c>
    </row>
    <row r="913" spans="1:8" x14ac:dyDescent="0.25">
      <c r="A913" s="27" t="s">
        <v>459</v>
      </c>
      <c r="B913" s="27">
        <v>42.660999999999994</v>
      </c>
      <c r="C913" s="27">
        <v>0.95499999999999996</v>
      </c>
      <c r="D913" s="27">
        <v>1.6919999999999999</v>
      </c>
      <c r="E913" s="27">
        <v>2.2949999999999999</v>
      </c>
      <c r="F913" s="27">
        <v>3.069</v>
      </c>
      <c r="G913" s="27">
        <v>3.9620000000000002</v>
      </c>
      <c r="H913" s="27">
        <v>4.875</v>
      </c>
    </row>
    <row r="914" spans="1:8" x14ac:dyDescent="0.25">
      <c r="A914" s="27" t="s">
        <v>460</v>
      </c>
      <c r="B914" s="27">
        <v>46.287999999999997</v>
      </c>
      <c r="C914" s="27">
        <v>1.0189999999999999</v>
      </c>
      <c r="D914" s="27">
        <v>1.7969999999999999</v>
      </c>
      <c r="E914" s="27">
        <v>2.448</v>
      </c>
      <c r="F914" s="27">
        <v>3.2919999999999998</v>
      </c>
      <c r="G914" s="27">
        <v>4.2359999999999998</v>
      </c>
      <c r="H914" s="27">
        <v>5.2060000000000004</v>
      </c>
    </row>
    <row r="915" spans="1:8" x14ac:dyDescent="0.25">
      <c r="A915" s="27" t="s">
        <v>461</v>
      </c>
      <c r="B915" s="27">
        <v>50.222999999999999</v>
      </c>
      <c r="C915" s="27">
        <v>1.087</v>
      </c>
      <c r="D915" s="27">
        <v>1.907</v>
      </c>
      <c r="E915" s="27">
        <v>2.609</v>
      </c>
      <c r="F915" s="27">
        <v>3.528</v>
      </c>
      <c r="G915" s="27">
        <v>4.5250000000000004</v>
      </c>
      <c r="H915" s="27">
        <v>5.5720000000000001</v>
      </c>
    </row>
    <row r="916" spans="1:8" x14ac:dyDescent="0.25">
      <c r="A916" s="27" t="s">
        <v>462</v>
      </c>
      <c r="B916" s="27">
        <v>54.491999999999997</v>
      </c>
      <c r="C916" s="27">
        <v>1.1599999999999999</v>
      </c>
      <c r="D916" s="27">
        <v>2.0230000000000001</v>
      </c>
      <c r="E916" s="27">
        <v>2.778</v>
      </c>
      <c r="F916" s="27">
        <v>3.7759999999999998</v>
      </c>
      <c r="G916" s="27">
        <v>4.8339999999999996</v>
      </c>
      <c r="H916" s="27">
        <v>5.9690000000000003</v>
      </c>
    </row>
    <row r="917" spans="1:8" x14ac:dyDescent="0.25">
      <c r="A917" s="27" t="s">
        <v>463</v>
      </c>
      <c r="B917" s="27">
        <v>59.123999999999995</v>
      </c>
      <c r="C917" s="27">
        <v>1.2370000000000001</v>
      </c>
      <c r="D917" s="27">
        <v>2.145</v>
      </c>
      <c r="E917" s="27">
        <v>2.9569999999999999</v>
      </c>
      <c r="F917" s="27">
        <v>4.048</v>
      </c>
      <c r="G917" s="27">
        <v>5.1660000000000004</v>
      </c>
      <c r="H917" s="27">
        <v>6.3890000000000002</v>
      </c>
    </row>
    <row r="918" spans="1:8" x14ac:dyDescent="0.25">
      <c r="A918" s="27" t="s">
        <v>464</v>
      </c>
      <c r="B918" s="27">
        <v>64.150000000000006</v>
      </c>
      <c r="C918" s="27">
        <v>1.319</v>
      </c>
      <c r="D918" s="27">
        <v>2.274</v>
      </c>
      <c r="E918" s="27">
        <v>3.145</v>
      </c>
      <c r="F918" s="27">
        <v>4.3319999999999999</v>
      </c>
      <c r="G918" s="27">
        <v>5.6619999999999999</v>
      </c>
      <c r="H918" s="27">
        <v>6.83</v>
      </c>
    </row>
    <row r="919" spans="1:8" x14ac:dyDescent="0.25">
      <c r="A919" s="27" t="s">
        <v>465</v>
      </c>
      <c r="B919" s="27">
        <v>69.603000000000009</v>
      </c>
      <c r="C919" s="27">
        <v>1.421</v>
      </c>
      <c r="D919" s="27">
        <v>2.411</v>
      </c>
      <c r="E919" s="27">
        <v>3.3450000000000002</v>
      </c>
      <c r="F919" s="27">
        <v>4.6340000000000003</v>
      </c>
      <c r="G919" s="27">
        <v>6.069</v>
      </c>
      <c r="H919" s="27">
        <v>7.2830000000000004</v>
      </c>
    </row>
    <row r="920" spans="1:8" x14ac:dyDescent="0.25">
      <c r="A920" s="27" t="s">
        <v>466</v>
      </c>
      <c r="B920" s="27">
        <v>75.52000000000001</v>
      </c>
      <c r="C920" s="27">
        <v>1.53</v>
      </c>
      <c r="D920" s="27">
        <v>2.556</v>
      </c>
      <c r="E920" s="27">
        <v>3.5579999999999998</v>
      </c>
      <c r="F920" s="27">
        <v>4.9539999999999997</v>
      </c>
      <c r="G920" s="27">
        <v>6.4969999999999999</v>
      </c>
      <c r="H920" s="27">
        <v>7.7690000000000001</v>
      </c>
    </row>
    <row r="921" spans="1:8" x14ac:dyDescent="0.25">
      <c r="A921" s="27" t="s">
        <v>467</v>
      </c>
      <c r="B921" s="27">
        <v>81.94</v>
      </c>
      <c r="C921" s="27">
        <v>1.647</v>
      </c>
      <c r="D921" s="27">
        <v>2.71</v>
      </c>
      <c r="E921" s="27">
        <v>3.786</v>
      </c>
      <c r="F921" s="27">
        <v>5.2930000000000001</v>
      </c>
      <c r="G921" s="27">
        <v>6.9210000000000003</v>
      </c>
      <c r="H921" s="27">
        <v>8.33</v>
      </c>
    </row>
    <row r="922" spans="1:8" x14ac:dyDescent="0.25">
      <c r="A922" s="27" t="s">
        <v>468</v>
      </c>
      <c r="B922" s="27">
        <v>88.905000000000001</v>
      </c>
      <c r="C922" s="27">
        <v>1.7729999999999999</v>
      </c>
      <c r="D922" s="27">
        <v>2.8740000000000001</v>
      </c>
      <c r="E922" s="27">
        <v>4.0279999999999996</v>
      </c>
      <c r="F922" s="27">
        <v>5.6529999999999996</v>
      </c>
      <c r="G922" s="27">
        <v>7.367</v>
      </c>
      <c r="H922" s="27">
        <v>8.9009999999999998</v>
      </c>
    </row>
    <row r="923" spans="1:8" x14ac:dyDescent="0.25">
      <c r="A923" s="27" t="s">
        <v>469</v>
      </c>
      <c r="B923" s="27">
        <v>96.462000000000003</v>
      </c>
      <c r="C923" s="27">
        <v>1.909</v>
      </c>
      <c r="D923" s="27">
        <v>3.0470000000000002</v>
      </c>
      <c r="E923" s="27">
        <v>4.2850000000000001</v>
      </c>
      <c r="F923" s="27">
        <v>6.0330000000000004</v>
      </c>
      <c r="G923" s="27">
        <v>7.8369999999999997</v>
      </c>
      <c r="H923" s="27">
        <v>9.5129999999999999</v>
      </c>
    </row>
    <row r="924" spans="1:8" x14ac:dyDescent="0.25">
      <c r="A924" s="27" t="s">
        <v>470</v>
      </c>
      <c r="B924" s="27">
        <v>104.66200000000001</v>
      </c>
      <c r="C924" s="27">
        <v>2.024</v>
      </c>
      <c r="D924" s="27">
        <v>3.2290000000000001</v>
      </c>
      <c r="E924" s="27">
        <v>4.5549999999999997</v>
      </c>
      <c r="F924" s="27">
        <v>6.4320000000000004</v>
      </c>
      <c r="G924" s="27">
        <v>8.3320000000000007</v>
      </c>
      <c r="H924" s="27">
        <v>10.167</v>
      </c>
    </row>
    <row r="925" spans="1:8" x14ac:dyDescent="0.25">
      <c r="A925" s="27" t="s">
        <v>471</v>
      </c>
      <c r="B925" s="27">
        <v>113.55900000000001</v>
      </c>
      <c r="C925" s="27">
        <v>2.14</v>
      </c>
      <c r="D925" s="27">
        <v>3.4279999999999999</v>
      </c>
      <c r="E925" s="27">
        <v>4.8380000000000001</v>
      </c>
      <c r="F925" s="27">
        <v>6.843</v>
      </c>
      <c r="G925" s="27">
        <v>8.8529999999999998</v>
      </c>
      <c r="H925" s="27">
        <v>10.856999999999999</v>
      </c>
    </row>
    <row r="926" spans="1:8" x14ac:dyDescent="0.25">
      <c r="A926" s="27" t="s">
        <v>472</v>
      </c>
      <c r="B926" s="27">
        <v>123.212</v>
      </c>
      <c r="C926" s="27">
        <v>2.262</v>
      </c>
      <c r="D926" s="27">
        <v>3.64</v>
      </c>
      <c r="E926" s="27">
        <v>5.1369999999999996</v>
      </c>
      <c r="F926" s="27">
        <v>7.2789999999999999</v>
      </c>
      <c r="G926" s="27">
        <v>9.4009999999999998</v>
      </c>
      <c r="H926" s="27">
        <v>11.585000000000001</v>
      </c>
    </row>
    <row r="927" spans="1:8" x14ac:dyDescent="0.25">
      <c r="A927" s="27" t="s">
        <v>473</v>
      </c>
      <c r="B927" s="27">
        <v>133.68600000000001</v>
      </c>
      <c r="C927" s="27">
        <v>2.391</v>
      </c>
      <c r="D927" s="27">
        <v>3.8660000000000001</v>
      </c>
      <c r="E927" s="27">
        <v>5.4509999999999996</v>
      </c>
      <c r="F927" s="27">
        <v>7.7439999999999998</v>
      </c>
      <c r="G927" s="27">
        <v>9.9779999999999998</v>
      </c>
      <c r="H927" s="27">
        <v>12.352</v>
      </c>
    </row>
    <row r="928" spans="1:8" x14ac:dyDescent="0.25">
      <c r="A928" s="27" t="s">
        <v>474</v>
      </c>
      <c r="B928" s="27">
        <v>145.05000000000001</v>
      </c>
      <c r="C928" s="27">
        <v>2.528</v>
      </c>
      <c r="D928" s="27">
        <v>4.0910000000000002</v>
      </c>
      <c r="E928" s="27">
        <v>5.782</v>
      </c>
      <c r="F928" s="27">
        <v>8.24</v>
      </c>
      <c r="G928" s="27">
        <v>10.585000000000001</v>
      </c>
      <c r="H928" s="27">
        <v>13.16</v>
      </c>
    </row>
    <row r="929" spans="1:17" x14ac:dyDescent="0.25">
      <c r="A929" s="27" t="s">
        <v>475</v>
      </c>
      <c r="B929" s="27">
        <v>157.38</v>
      </c>
      <c r="C929" s="27">
        <v>2.6720000000000002</v>
      </c>
      <c r="D929" s="27">
        <v>4.3959999999999999</v>
      </c>
      <c r="E929" s="27">
        <v>6.1310000000000002</v>
      </c>
      <c r="F929" s="27">
        <v>8.7680000000000007</v>
      </c>
      <c r="G929" s="27">
        <v>11.228</v>
      </c>
      <c r="H929" s="27">
        <v>14.012</v>
      </c>
    </row>
    <row r="930" spans="1:17" x14ac:dyDescent="0.25">
      <c r="A930" s="27" t="s">
        <v>476</v>
      </c>
      <c r="B930" s="27">
        <v>170.75800000000001</v>
      </c>
      <c r="C930" s="27">
        <v>2.843</v>
      </c>
      <c r="D930" s="27">
        <v>4.7210000000000001</v>
      </c>
      <c r="E930" s="27">
        <v>6.5</v>
      </c>
      <c r="F930" s="27">
        <v>9.327</v>
      </c>
      <c r="G930" s="27">
        <v>11.911</v>
      </c>
      <c r="H930" s="27">
        <v>14.907999999999999</v>
      </c>
    </row>
    <row r="931" spans="1:17" x14ac:dyDescent="0.25">
      <c r="A931" s="27" t="s">
        <v>477</v>
      </c>
      <c r="B931" s="27">
        <v>185.273</v>
      </c>
      <c r="C931" s="27">
        <v>3.028</v>
      </c>
      <c r="D931" s="27">
        <v>5.0659999999999998</v>
      </c>
      <c r="E931" s="27">
        <v>6.8929999999999998</v>
      </c>
      <c r="F931" s="27">
        <v>9.9139999999999997</v>
      </c>
      <c r="G931" s="27">
        <v>12.637</v>
      </c>
      <c r="H931" s="27">
        <v>15.851000000000001</v>
      </c>
    </row>
    <row r="932" spans="1:17" x14ac:dyDescent="0.25">
      <c r="A932" s="27" t="s">
        <v>478</v>
      </c>
      <c r="B932" s="27">
        <v>201.02199999999999</v>
      </c>
      <c r="C932" s="27">
        <v>3.226</v>
      </c>
      <c r="D932" s="27">
        <v>5.431</v>
      </c>
      <c r="E932" s="27">
        <v>7.8179999999999996</v>
      </c>
      <c r="F932" s="27">
        <v>10.532999999999999</v>
      </c>
      <c r="G932" s="27">
        <v>13.409000000000001</v>
      </c>
      <c r="H932" s="27">
        <v>16.844000000000001</v>
      </c>
    </row>
    <row r="933" spans="1:17" x14ac:dyDescent="0.25">
      <c r="A933" s="27" t="s">
        <v>479</v>
      </c>
      <c r="B933" s="27">
        <v>218.10900000000001</v>
      </c>
      <c r="C933" s="27">
        <v>3.4350000000000001</v>
      </c>
      <c r="D933" s="27">
        <v>5.8170000000000002</v>
      </c>
      <c r="E933" s="27">
        <v>8.3759999999999994</v>
      </c>
      <c r="F933" s="27">
        <v>11.183999999999999</v>
      </c>
      <c r="G933" s="27">
        <v>14.34</v>
      </c>
      <c r="H933" s="27">
        <v>17.888999999999999</v>
      </c>
    </row>
    <row r="934" spans="1:17" x14ac:dyDescent="0.25">
      <c r="A934" s="27" t="s">
        <v>480</v>
      </c>
      <c r="B934" s="27">
        <v>236.649</v>
      </c>
      <c r="C934" s="27">
        <v>3.6579999999999999</v>
      </c>
      <c r="D934" s="27">
        <v>6.2240000000000002</v>
      </c>
      <c r="E934" s="27">
        <v>8.9760000000000009</v>
      </c>
      <c r="F934" s="27">
        <v>11.868</v>
      </c>
      <c r="G934" s="27">
        <v>15.401</v>
      </c>
      <c r="H934" s="27">
        <v>18.988</v>
      </c>
    </row>
    <row r="935" spans="1:17" x14ac:dyDescent="0.25">
      <c r="A935" s="27" t="s">
        <v>481</v>
      </c>
      <c r="B935" s="27">
        <v>256.76499999999999</v>
      </c>
      <c r="C935" s="27">
        <v>3.8940000000000001</v>
      </c>
      <c r="D935" s="27">
        <v>6.6550000000000002</v>
      </c>
      <c r="E935" s="27">
        <v>9.6</v>
      </c>
      <c r="F935" s="27">
        <v>12.589</v>
      </c>
      <c r="G935" s="27">
        <v>16.524999999999999</v>
      </c>
      <c r="H935" s="27">
        <v>20.145</v>
      </c>
    </row>
    <row r="937" spans="1:17" x14ac:dyDescent="0.25">
      <c r="A937" s="27" t="s">
        <v>587</v>
      </c>
      <c r="J937" s="34" t="s">
        <v>62</v>
      </c>
      <c r="K937" s="34" t="s">
        <v>61</v>
      </c>
      <c r="L937" s="35" t="str">
        <f>$A937</f>
        <v>Kootingal Moonbi 0.05</v>
      </c>
      <c r="M937" s="35" t="str">
        <f t="shared" ref="M937:Q937" si="9">$A937</f>
        <v>Kootingal Moonbi 0.05</v>
      </c>
      <c r="N937" s="35" t="str">
        <f t="shared" si="9"/>
        <v>Kootingal Moonbi 0.05</v>
      </c>
      <c r="O937" s="35" t="str">
        <f t="shared" si="9"/>
        <v>Kootingal Moonbi 0.05</v>
      </c>
      <c r="P937" s="35" t="str">
        <f t="shared" si="9"/>
        <v>Kootingal Moonbi 0.05</v>
      </c>
      <c r="Q937" s="35" t="str">
        <f t="shared" si="9"/>
        <v>Kootingal Moonbi 0.05</v>
      </c>
    </row>
    <row r="938" spans="1:17" x14ac:dyDescent="0.25">
      <c r="A938" s="27">
        <v>0.05</v>
      </c>
      <c r="C938" s="27" t="s">
        <v>57</v>
      </c>
      <c r="J938" s="34">
        <f>MATCH(Calculator!$E$3,B940:B1039,1)</f>
        <v>93</v>
      </c>
      <c r="K938" s="34">
        <f>INDEX(B940:B1039,MATCH(Calculator!$E$3,B940:B1039,1))</f>
        <v>145.05000000000001</v>
      </c>
      <c r="L938" s="34">
        <f>INDEX(C940:C$10000,$J938)</f>
        <v>2.8889999999999998</v>
      </c>
      <c r="M938" s="34">
        <f>INDEX(D940:D$10000,$J938)</f>
        <v>4.67</v>
      </c>
      <c r="N938" s="34">
        <f>INDEX(E940:E$10000,$J938)</f>
        <v>6.5490000000000004</v>
      </c>
      <c r="O938" s="34">
        <f>INDEX(F940:F$10000,$J938)</f>
        <v>9.1950000000000003</v>
      </c>
      <c r="P938" s="34">
        <f>INDEX(G940:G$10000,$J938)</f>
        <v>11.978</v>
      </c>
      <c r="Q938" s="34">
        <f>INDEX(H940:H$10000,$J938)</f>
        <v>14.483000000000001</v>
      </c>
    </row>
    <row r="939" spans="1:17" x14ac:dyDescent="0.25">
      <c r="A939" s="27" t="s">
        <v>58</v>
      </c>
      <c r="B939" s="27" t="s">
        <v>56</v>
      </c>
      <c r="C939" s="27" t="s">
        <v>54</v>
      </c>
      <c r="D939" s="27" t="s">
        <v>55</v>
      </c>
      <c r="E939" s="27">
        <v>0.1</v>
      </c>
      <c r="F939" s="27">
        <v>0.05</v>
      </c>
      <c r="G939" s="27">
        <v>0.02</v>
      </c>
      <c r="H939" s="27">
        <v>0.01</v>
      </c>
      <c r="J939" s="34">
        <f>MATCH(Calculator!$E$3,B940:B1039,1)+1</f>
        <v>94</v>
      </c>
      <c r="K939" s="34">
        <f>INDEX(B940:B1039,MATCH(Calculator!$E$3,B940:B1039,1)+1)</f>
        <v>157.38</v>
      </c>
      <c r="L939" s="34">
        <f>INDEX(C940:C$9999,$J939)</f>
        <v>3.1080000000000001</v>
      </c>
      <c r="M939" s="34">
        <f>INDEX(D940:D$9999,$J939)</f>
        <v>4.95</v>
      </c>
      <c r="N939" s="34">
        <f>INDEX(E940:E$9999,$J939)</f>
        <v>6.9649999999999999</v>
      </c>
      <c r="O939" s="34">
        <f>INDEX(F940:F$9999,$J939)</f>
        <v>9.8130000000000006</v>
      </c>
      <c r="P939" s="34">
        <f>INDEX(G940:G$9999,$J939)</f>
        <v>12.741</v>
      </c>
      <c r="Q939" s="34">
        <f>INDEX(H940:H$9999,$J939)</f>
        <v>15.478999999999999</v>
      </c>
    </row>
    <row r="940" spans="1:17" ht="15.75" thickBot="1" x14ac:dyDescent="0.3">
      <c r="A940" s="27" t="s">
        <v>483</v>
      </c>
      <c r="B940" s="27">
        <v>2.5000000000000001E-2</v>
      </c>
      <c r="C940" s="27">
        <v>2E-3</v>
      </c>
      <c r="D940" s="27">
        <v>2E-3</v>
      </c>
      <c r="E940" s="27">
        <v>4.0000000000000001E-3</v>
      </c>
      <c r="F940" s="27">
        <v>5.0000000000000001E-3</v>
      </c>
      <c r="G940" s="27">
        <v>7.0000000000000001E-3</v>
      </c>
      <c r="H940" s="27">
        <v>8.9999999999999993E-3</v>
      </c>
      <c r="L940" s="36">
        <f>_xlfn.FORECAST.LINEAR(Calculator!$E$3,L938:L939,K938:K939)</f>
        <v>2.9769197080291967</v>
      </c>
      <c r="M940" s="36">
        <f>_xlfn.FORECAST.LINEAR(Calculator!$E$3,M938:M939,K938:K939)</f>
        <v>4.7824087591240882</v>
      </c>
      <c r="N940" s="36">
        <f>_xlfn.FORECAST.LINEAR(Calculator!$E$3,N938:N939,K938:K939)</f>
        <v>6.716007299270073</v>
      </c>
      <c r="O940" s="36">
        <f>_xlfn.FORECAST.LINEAR(Calculator!$E$3,O938:O939,K938:K939)</f>
        <v>9.4431021897810226</v>
      </c>
      <c r="P940" s="36">
        <f>_xlfn.FORECAST.LINEAR(Calculator!$E$3,P938:P939,K938:K939)</f>
        <v>12.28431386861314</v>
      </c>
      <c r="Q940" s="36">
        <f>_xlfn.FORECAST.LINEAR(Calculator!$E$3,Q938:Q939,K938:K939)</f>
        <v>14.882854014598539</v>
      </c>
    </row>
    <row r="941" spans="1:17" x14ac:dyDescent="0.25">
      <c r="A941" s="27" t="s">
        <v>484</v>
      </c>
      <c r="B941" s="27">
        <v>0.04</v>
      </c>
      <c r="C941" s="27">
        <v>2E-3</v>
      </c>
      <c r="D941" s="27">
        <v>4.0000000000000001E-3</v>
      </c>
      <c r="E941" s="27">
        <v>6.0000000000000001E-3</v>
      </c>
      <c r="F941" s="27">
        <v>7.0000000000000001E-3</v>
      </c>
      <c r="G941" s="27">
        <v>1.0999999999999999E-2</v>
      </c>
      <c r="H941" s="27">
        <v>1.2999999999999999E-2</v>
      </c>
    </row>
    <row r="942" spans="1:17" x14ac:dyDescent="0.25">
      <c r="A942" s="27" t="s">
        <v>485</v>
      </c>
      <c r="B942" s="27">
        <v>5.5E-2</v>
      </c>
      <c r="C942" s="27">
        <v>3.0000000000000001E-3</v>
      </c>
      <c r="D942" s="27">
        <v>6.0000000000000001E-3</v>
      </c>
      <c r="E942" s="27">
        <v>8.0000000000000002E-3</v>
      </c>
      <c r="F942" s="27">
        <v>0.01</v>
      </c>
      <c r="G942" s="27">
        <v>1.4999999999999999E-2</v>
      </c>
      <c r="H942" s="27">
        <v>1.7999999999999999E-2</v>
      </c>
    </row>
    <row r="943" spans="1:17" x14ac:dyDescent="0.25">
      <c r="A943" s="27" t="s">
        <v>486</v>
      </c>
      <c r="B943" s="27">
        <v>7.0000000000000007E-2</v>
      </c>
      <c r="C943" s="27">
        <v>4.0000000000000001E-3</v>
      </c>
      <c r="D943" s="27">
        <v>7.0000000000000001E-3</v>
      </c>
      <c r="E943" s="27">
        <v>8.9999999999999993E-3</v>
      </c>
      <c r="F943" s="27">
        <v>1.2E-2</v>
      </c>
      <c r="G943" s="27">
        <v>1.7999999999999999E-2</v>
      </c>
      <c r="H943" s="27">
        <v>2.1999999999999999E-2</v>
      </c>
    </row>
    <row r="944" spans="1:17" x14ac:dyDescent="0.25">
      <c r="A944" s="27" t="s">
        <v>487</v>
      </c>
      <c r="B944" s="27">
        <v>8.5000000000000006E-2</v>
      </c>
      <c r="C944" s="27">
        <v>5.0000000000000001E-3</v>
      </c>
      <c r="D944" s="27">
        <v>8.0000000000000002E-3</v>
      </c>
      <c r="E944" s="27">
        <v>1.2E-2</v>
      </c>
      <c r="F944" s="27">
        <v>1.4999999999999999E-2</v>
      </c>
      <c r="G944" s="27">
        <v>2.1000000000000001E-2</v>
      </c>
      <c r="H944" s="27">
        <v>2.7E-2</v>
      </c>
    </row>
    <row r="945" spans="1:8" x14ac:dyDescent="0.25">
      <c r="A945" s="27" t="s">
        <v>488</v>
      </c>
      <c r="B945" s="27">
        <v>0.1</v>
      </c>
      <c r="C945" s="27">
        <v>6.0000000000000001E-3</v>
      </c>
      <c r="D945" s="27">
        <v>0.01</v>
      </c>
      <c r="E945" s="27">
        <v>1.4E-2</v>
      </c>
      <c r="F945" s="27">
        <v>1.7999999999999999E-2</v>
      </c>
      <c r="G945" s="27">
        <v>2.5000000000000001E-2</v>
      </c>
      <c r="H945" s="27">
        <v>3.1E-2</v>
      </c>
    </row>
    <row r="946" spans="1:8" x14ac:dyDescent="0.25">
      <c r="A946" s="27" t="s">
        <v>489</v>
      </c>
      <c r="B946" s="27">
        <v>0.115</v>
      </c>
      <c r="C946" s="27">
        <v>7.0000000000000001E-3</v>
      </c>
      <c r="D946" s="27">
        <v>1.0999999999999999E-2</v>
      </c>
      <c r="E946" s="27">
        <v>1.4999999999999999E-2</v>
      </c>
      <c r="F946" s="27">
        <v>0.02</v>
      </c>
      <c r="G946" s="27">
        <v>2.9000000000000001E-2</v>
      </c>
      <c r="H946" s="27">
        <v>3.5000000000000003E-2</v>
      </c>
    </row>
    <row r="947" spans="1:8" x14ac:dyDescent="0.25">
      <c r="A947" s="27" t="s">
        <v>490</v>
      </c>
      <c r="B947" s="27">
        <v>0.13</v>
      </c>
      <c r="C947" s="27">
        <v>8.9999999999999993E-3</v>
      </c>
      <c r="D947" s="27">
        <v>1.2999999999999999E-2</v>
      </c>
      <c r="E947" s="27">
        <v>1.7000000000000001E-2</v>
      </c>
      <c r="F947" s="27">
        <v>2.3E-2</v>
      </c>
      <c r="G947" s="27">
        <v>3.2000000000000001E-2</v>
      </c>
      <c r="H947" s="27">
        <v>0.04</v>
      </c>
    </row>
    <row r="948" spans="1:8" x14ac:dyDescent="0.25">
      <c r="A948" s="27" t="s">
        <v>491</v>
      </c>
      <c r="B948" s="27">
        <v>0.14499999999999999</v>
      </c>
      <c r="C948" s="27">
        <v>0.01</v>
      </c>
      <c r="D948" s="27">
        <v>1.4E-2</v>
      </c>
      <c r="E948" s="27">
        <v>1.9E-2</v>
      </c>
      <c r="F948" s="27">
        <v>2.5000000000000001E-2</v>
      </c>
      <c r="G948" s="27">
        <v>3.5999999999999997E-2</v>
      </c>
      <c r="H948" s="27">
        <v>4.3999999999999997E-2</v>
      </c>
    </row>
    <row r="949" spans="1:8" x14ac:dyDescent="0.25">
      <c r="A949" s="27" t="s">
        <v>492</v>
      </c>
      <c r="B949" s="27">
        <v>0.16</v>
      </c>
      <c r="C949" s="27">
        <v>1.0999999999999999E-2</v>
      </c>
      <c r="D949" s="27">
        <v>1.4999999999999999E-2</v>
      </c>
      <c r="E949" s="27">
        <v>2.1000000000000001E-2</v>
      </c>
      <c r="F949" s="27">
        <v>2.8000000000000001E-2</v>
      </c>
      <c r="G949" s="27">
        <v>3.9E-2</v>
      </c>
      <c r="H949" s="27">
        <v>4.8000000000000001E-2</v>
      </c>
    </row>
    <row r="950" spans="1:8" x14ac:dyDescent="0.25">
      <c r="A950" s="27" t="s">
        <v>493</v>
      </c>
      <c r="B950" s="27">
        <v>0.17499999999999999</v>
      </c>
      <c r="C950" s="27">
        <v>1.2E-2</v>
      </c>
      <c r="D950" s="27">
        <v>1.6E-2</v>
      </c>
      <c r="E950" s="27">
        <v>2.1999999999999999E-2</v>
      </c>
      <c r="F950" s="27">
        <v>0.03</v>
      </c>
      <c r="G950" s="27">
        <v>4.2000000000000003E-2</v>
      </c>
      <c r="H950" s="27">
        <v>5.0999999999999997E-2</v>
      </c>
    </row>
    <row r="951" spans="1:8" x14ac:dyDescent="0.25">
      <c r="A951" s="27" t="s">
        <v>494</v>
      </c>
      <c r="B951" s="27">
        <v>0.19</v>
      </c>
      <c r="C951" s="27">
        <v>1.2999999999999999E-2</v>
      </c>
      <c r="D951" s="27">
        <v>1.7000000000000001E-2</v>
      </c>
      <c r="E951" s="27">
        <v>2.4E-2</v>
      </c>
      <c r="F951" s="27">
        <v>3.2000000000000001E-2</v>
      </c>
      <c r="G951" s="27">
        <v>4.4999999999999998E-2</v>
      </c>
      <c r="H951" s="27">
        <v>5.5E-2</v>
      </c>
    </row>
    <row r="952" spans="1:8" x14ac:dyDescent="0.25">
      <c r="A952" s="27" t="s">
        <v>495</v>
      </c>
      <c r="B952" s="27">
        <v>0.20699999999999999</v>
      </c>
      <c r="C952" s="27">
        <v>1.4E-2</v>
      </c>
      <c r="D952" s="27">
        <v>1.7999999999999999E-2</v>
      </c>
      <c r="E952" s="27">
        <v>2.5999999999999999E-2</v>
      </c>
      <c r="F952" s="27">
        <v>3.5000000000000003E-2</v>
      </c>
      <c r="G952" s="27">
        <v>4.8000000000000001E-2</v>
      </c>
      <c r="H952" s="27">
        <v>5.8999999999999997E-2</v>
      </c>
    </row>
    <row r="953" spans="1:8" x14ac:dyDescent="0.25">
      <c r="A953" s="27" t="s">
        <v>496</v>
      </c>
      <c r="B953" s="27">
        <v>0.22500000000000001</v>
      </c>
      <c r="C953" s="27">
        <v>1.4999999999999999E-2</v>
      </c>
      <c r="D953" s="27">
        <v>0.02</v>
      </c>
      <c r="E953" s="27">
        <v>2.8000000000000001E-2</v>
      </c>
      <c r="F953" s="27">
        <v>3.7999999999999999E-2</v>
      </c>
      <c r="G953" s="27">
        <v>5.1999999999999998E-2</v>
      </c>
      <c r="H953" s="27">
        <v>6.4000000000000001E-2</v>
      </c>
    </row>
    <row r="954" spans="1:8" x14ac:dyDescent="0.25">
      <c r="A954" s="27" t="s">
        <v>497</v>
      </c>
      <c r="B954" s="27">
        <v>0.245</v>
      </c>
      <c r="C954" s="27">
        <v>1.6E-2</v>
      </c>
      <c r="D954" s="27">
        <v>2.1999999999999999E-2</v>
      </c>
      <c r="E954" s="27">
        <v>0.03</v>
      </c>
      <c r="F954" s="27">
        <v>4.1000000000000002E-2</v>
      </c>
      <c r="G954" s="27">
        <v>5.6000000000000001E-2</v>
      </c>
      <c r="H954" s="27">
        <v>6.9000000000000006E-2</v>
      </c>
    </row>
    <row r="955" spans="1:8" x14ac:dyDescent="0.25">
      <c r="A955" s="27" t="s">
        <v>498</v>
      </c>
      <c r="B955" s="27">
        <v>0.26600000000000001</v>
      </c>
      <c r="C955" s="27">
        <v>1.7000000000000001E-2</v>
      </c>
      <c r="D955" s="27">
        <v>2.3E-2</v>
      </c>
      <c r="E955" s="27">
        <v>3.3000000000000002E-2</v>
      </c>
      <c r="F955" s="27">
        <v>4.3999999999999997E-2</v>
      </c>
      <c r="G955" s="27">
        <v>0.06</v>
      </c>
      <c r="H955" s="27">
        <v>7.4999999999999997E-2</v>
      </c>
    </row>
    <row r="956" spans="1:8" x14ac:dyDescent="0.25">
      <c r="A956" s="27" t="s">
        <v>499</v>
      </c>
      <c r="B956" s="27">
        <v>0.28899999999999998</v>
      </c>
      <c r="C956" s="27">
        <v>1.9E-2</v>
      </c>
      <c r="D956" s="27">
        <v>2.5000000000000001E-2</v>
      </c>
      <c r="E956" s="27">
        <v>3.5000000000000003E-2</v>
      </c>
      <c r="F956" s="27">
        <v>4.7E-2</v>
      </c>
      <c r="G956" s="27">
        <v>6.4000000000000001E-2</v>
      </c>
      <c r="H956" s="27">
        <v>8.1000000000000003E-2</v>
      </c>
    </row>
    <row r="957" spans="1:8" x14ac:dyDescent="0.25">
      <c r="A957" s="27" t="s">
        <v>500</v>
      </c>
      <c r="B957" s="27">
        <v>0.314</v>
      </c>
      <c r="C957" s="27">
        <v>0.02</v>
      </c>
      <c r="D957" s="27">
        <v>2.7E-2</v>
      </c>
      <c r="E957" s="27">
        <v>3.7999999999999999E-2</v>
      </c>
      <c r="F957" s="27">
        <v>5.0999999999999997E-2</v>
      </c>
      <c r="G957" s="27">
        <v>6.9000000000000006E-2</v>
      </c>
      <c r="H957" s="27">
        <v>8.6999999999999994E-2</v>
      </c>
    </row>
    <row r="958" spans="1:8" x14ac:dyDescent="0.25">
      <c r="A958" s="27" t="s">
        <v>501</v>
      </c>
      <c r="B958" s="27">
        <v>0.34100000000000003</v>
      </c>
      <c r="C958" s="27">
        <v>2.1999999999999999E-2</v>
      </c>
      <c r="D958" s="27">
        <v>0.03</v>
      </c>
      <c r="E958" s="27">
        <v>4.1000000000000002E-2</v>
      </c>
      <c r="F958" s="27">
        <v>5.3999999999999999E-2</v>
      </c>
      <c r="G958" s="27">
        <v>7.3999999999999996E-2</v>
      </c>
      <c r="H958" s="27">
        <v>9.2999999999999999E-2</v>
      </c>
    </row>
    <row r="959" spans="1:8" x14ac:dyDescent="0.25">
      <c r="A959" s="27" t="s">
        <v>502</v>
      </c>
      <c r="B959" s="27">
        <v>0.37</v>
      </c>
      <c r="C959" s="27">
        <v>2.3E-2</v>
      </c>
      <c r="D959" s="27">
        <v>3.2000000000000001E-2</v>
      </c>
      <c r="E959" s="27">
        <v>4.2999999999999997E-2</v>
      </c>
      <c r="F959" s="27">
        <v>5.8000000000000003E-2</v>
      </c>
      <c r="G959" s="27">
        <v>0.08</v>
      </c>
      <c r="H959" s="27">
        <v>0.1</v>
      </c>
    </row>
    <row r="960" spans="1:8" x14ac:dyDescent="0.25">
      <c r="A960" s="27" t="s">
        <v>503</v>
      </c>
      <c r="B960" s="27">
        <v>0.40200000000000002</v>
      </c>
      <c r="C960" s="27">
        <v>2.5000000000000001E-2</v>
      </c>
      <c r="D960" s="27">
        <v>3.5000000000000003E-2</v>
      </c>
      <c r="E960" s="27">
        <v>4.7E-2</v>
      </c>
      <c r="F960" s="27">
        <v>6.2E-2</v>
      </c>
      <c r="G960" s="27">
        <v>8.6999999999999994E-2</v>
      </c>
      <c r="H960" s="27">
        <v>0.107</v>
      </c>
    </row>
    <row r="961" spans="1:8" x14ac:dyDescent="0.25">
      <c r="A961" s="27" t="s">
        <v>504</v>
      </c>
      <c r="B961" s="27">
        <v>0.437</v>
      </c>
      <c r="C961" s="27">
        <v>2.7E-2</v>
      </c>
      <c r="D961" s="27">
        <v>3.6999999999999998E-2</v>
      </c>
      <c r="E961" s="27">
        <v>0.05</v>
      </c>
      <c r="F961" s="27">
        <v>6.7000000000000004E-2</v>
      </c>
      <c r="G961" s="27">
        <v>9.4E-2</v>
      </c>
      <c r="H961" s="27">
        <v>0.114</v>
      </c>
    </row>
    <row r="962" spans="1:8" x14ac:dyDescent="0.25">
      <c r="A962" s="27" t="s">
        <v>505</v>
      </c>
      <c r="B962" s="27">
        <v>0.47499999999999998</v>
      </c>
      <c r="C962" s="27">
        <v>2.9000000000000001E-2</v>
      </c>
      <c r="D962" s="27">
        <v>4.1000000000000002E-2</v>
      </c>
      <c r="E962" s="27">
        <v>5.2999999999999999E-2</v>
      </c>
      <c r="F962" s="27">
        <v>7.2999999999999995E-2</v>
      </c>
      <c r="G962" s="27">
        <v>0.10199999999999999</v>
      </c>
      <c r="H962" s="27">
        <v>0.122</v>
      </c>
    </row>
    <row r="963" spans="1:8" x14ac:dyDescent="0.25">
      <c r="A963" s="27" t="s">
        <v>506</v>
      </c>
      <c r="B963" s="27">
        <v>0.51600000000000001</v>
      </c>
      <c r="C963" s="27">
        <v>3.1E-2</v>
      </c>
      <c r="D963" s="27">
        <v>4.3999999999999997E-2</v>
      </c>
      <c r="E963" s="27">
        <v>5.7000000000000002E-2</v>
      </c>
      <c r="F963" s="27">
        <v>7.9000000000000001E-2</v>
      </c>
      <c r="G963" s="27">
        <v>0.11</v>
      </c>
      <c r="H963" s="27">
        <v>0.13</v>
      </c>
    </row>
    <row r="964" spans="1:8" x14ac:dyDescent="0.25">
      <c r="A964" s="27" t="s">
        <v>507</v>
      </c>
      <c r="B964" s="27">
        <v>0.56000000000000005</v>
      </c>
      <c r="C964" s="27">
        <v>3.3000000000000002E-2</v>
      </c>
      <c r="D964" s="27">
        <v>4.8000000000000001E-2</v>
      </c>
      <c r="E964" s="27">
        <v>6.0999999999999999E-2</v>
      </c>
      <c r="F964" s="27">
        <v>8.5000000000000006E-2</v>
      </c>
      <c r="G964" s="27">
        <v>0.11799999999999999</v>
      </c>
      <c r="H964" s="27">
        <v>0.13900000000000001</v>
      </c>
    </row>
    <row r="965" spans="1:8" x14ac:dyDescent="0.25">
      <c r="A965" s="27" t="s">
        <v>508</v>
      </c>
      <c r="B965" s="27">
        <v>0.60799999999999998</v>
      </c>
      <c r="C965" s="27">
        <v>3.5999999999999997E-2</v>
      </c>
      <c r="D965" s="27">
        <v>5.0999999999999997E-2</v>
      </c>
      <c r="E965" s="27">
        <v>6.5000000000000002E-2</v>
      </c>
      <c r="F965" s="27">
        <v>9.0999999999999998E-2</v>
      </c>
      <c r="G965" s="27">
        <v>0.127</v>
      </c>
      <c r="H965" s="27">
        <v>0.14899999999999999</v>
      </c>
    </row>
    <row r="966" spans="1:8" x14ac:dyDescent="0.25">
      <c r="A966" s="27" t="s">
        <v>509</v>
      </c>
      <c r="B966" s="27">
        <v>0.66</v>
      </c>
      <c r="C966" s="27">
        <v>3.9E-2</v>
      </c>
      <c r="D966" s="27">
        <v>5.6000000000000001E-2</v>
      </c>
      <c r="E966" s="27">
        <v>7.0000000000000007E-2</v>
      </c>
      <c r="F966" s="27">
        <v>9.8000000000000004E-2</v>
      </c>
      <c r="G966" s="27">
        <v>0.13600000000000001</v>
      </c>
      <c r="H966" s="27">
        <v>0.16300000000000001</v>
      </c>
    </row>
    <row r="967" spans="1:8" x14ac:dyDescent="0.25">
      <c r="A967" s="27" t="s">
        <v>510</v>
      </c>
      <c r="B967" s="27">
        <v>0.71699999999999997</v>
      </c>
      <c r="C967" s="27">
        <v>4.1000000000000002E-2</v>
      </c>
      <c r="D967" s="27">
        <v>0.06</v>
      </c>
      <c r="E967" s="27">
        <v>7.4999999999999997E-2</v>
      </c>
      <c r="F967" s="27">
        <v>0.106</v>
      </c>
      <c r="G967" s="27">
        <v>0.14699999999999999</v>
      </c>
      <c r="H967" s="27">
        <v>0.17599999999999999</v>
      </c>
    </row>
    <row r="968" spans="1:8" x14ac:dyDescent="0.25">
      <c r="A968" s="27" t="s">
        <v>511</v>
      </c>
      <c r="B968" s="27">
        <v>0.77800000000000002</v>
      </c>
      <c r="C968" s="27">
        <v>4.4999999999999998E-2</v>
      </c>
      <c r="D968" s="27">
        <v>6.4000000000000001E-2</v>
      </c>
      <c r="E968" s="27">
        <v>0.08</v>
      </c>
      <c r="F968" s="27">
        <v>0.113</v>
      </c>
      <c r="G968" s="27">
        <v>0.158</v>
      </c>
      <c r="H968" s="27">
        <v>0.19</v>
      </c>
    </row>
    <row r="969" spans="1:8" x14ac:dyDescent="0.25">
      <c r="A969" s="27" t="s">
        <v>512</v>
      </c>
      <c r="B969" s="27">
        <v>0.84499999999999997</v>
      </c>
      <c r="C969" s="27">
        <v>4.8000000000000001E-2</v>
      </c>
      <c r="D969" s="27">
        <v>6.9000000000000006E-2</v>
      </c>
      <c r="E969" s="27">
        <v>8.8999999999999996E-2</v>
      </c>
      <c r="F969" s="27">
        <v>0.122</v>
      </c>
      <c r="G969" s="27">
        <v>0.16900000000000001</v>
      </c>
      <c r="H969" s="27">
        <v>0.20599999999999999</v>
      </c>
    </row>
    <row r="970" spans="1:8" x14ac:dyDescent="0.25">
      <c r="A970" s="27" t="s">
        <v>513</v>
      </c>
      <c r="B970" s="27">
        <v>0.91700000000000004</v>
      </c>
      <c r="C970" s="27">
        <v>5.1999999999999998E-2</v>
      </c>
      <c r="D970" s="27">
        <v>7.3999999999999996E-2</v>
      </c>
      <c r="E970" s="27">
        <v>9.5000000000000001E-2</v>
      </c>
      <c r="F970" s="27">
        <v>0.13</v>
      </c>
      <c r="G970" s="27">
        <v>0.18099999999999999</v>
      </c>
      <c r="H970" s="27">
        <v>0.222</v>
      </c>
    </row>
    <row r="971" spans="1:8" x14ac:dyDescent="0.25">
      <c r="A971" s="27" t="s">
        <v>514</v>
      </c>
      <c r="B971" s="27">
        <v>0.995</v>
      </c>
      <c r="C971" s="27">
        <v>5.5E-2</v>
      </c>
      <c r="D971" s="27">
        <v>7.9000000000000001E-2</v>
      </c>
      <c r="E971" s="27">
        <v>0.10100000000000001</v>
      </c>
      <c r="F971" s="27">
        <v>0.14000000000000001</v>
      </c>
      <c r="G971" s="27">
        <v>0.19400000000000001</v>
      </c>
      <c r="H971" s="27">
        <v>0.23899999999999999</v>
      </c>
    </row>
    <row r="972" spans="1:8" x14ac:dyDescent="0.25">
      <c r="A972" s="27" t="s">
        <v>515</v>
      </c>
      <c r="B972" s="27">
        <v>1.0799999999999998</v>
      </c>
      <c r="C972" s="27">
        <v>0.06</v>
      </c>
      <c r="D972" s="27">
        <v>8.4000000000000005E-2</v>
      </c>
      <c r="E972" s="27">
        <v>0.107</v>
      </c>
      <c r="F972" s="27">
        <v>0.15</v>
      </c>
      <c r="G972" s="27">
        <v>0.20799999999999999</v>
      </c>
      <c r="H972" s="27">
        <v>0.25700000000000001</v>
      </c>
    </row>
    <row r="973" spans="1:8" x14ac:dyDescent="0.25">
      <c r="A973" s="27" t="s">
        <v>516</v>
      </c>
      <c r="B973" s="27">
        <v>1.1719999999999999</v>
      </c>
      <c r="C973" s="27">
        <v>6.4000000000000001E-2</v>
      </c>
      <c r="D973" s="27">
        <v>9.0999999999999998E-2</v>
      </c>
      <c r="E973" s="27">
        <v>0.114</v>
      </c>
      <c r="F973" s="27">
        <v>0.16</v>
      </c>
      <c r="G973" s="27">
        <v>0.223</v>
      </c>
      <c r="H973" s="27">
        <v>0.27600000000000002</v>
      </c>
    </row>
    <row r="974" spans="1:8" x14ac:dyDescent="0.25">
      <c r="A974" s="27" t="s">
        <v>517</v>
      </c>
      <c r="B974" s="27">
        <v>1.2719999999999998</v>
      </c>
      <c r="C974" s="27">
        <v>6.9000000000000006E-2</v>
      </c>
      <c r="D974" s="27">
        <v>9.8000000000000004E-2</v>
      </c>
      <c r="E974" s="27">
        <v>0.123</v>
      </c>
      <c r="F974" s="27">
        <v>0.17100000000000001</v>
      </c>
      <c r="G974" s="27">
        <v>0.23799999999999999</v>
      </c>
      <c r="H974" s="27">
        <v>0.29699999999999999</v>
      </c>
    </row>
    <row r="975" spans="1:8" x14ac:dyDescent="0.25">
      <c r="A975" s="27" t="s">
        <v>518</v>
      </c>
      <c r="B975" s="27">
        <v>1.3809999999999998</v>
      </c>
      <c r="C975" s="27">
        <v>7.3999999999999996E-2</v>
      </c>
      <c r="D975" s="27">
        <v>0.106</v>
      </c>
      <c r="E975" s="27">
        <v>0.13300000000000001</v>
      </c>
      <c r="F975" s="27">
        <v>0.183</v>
      </c>
      <c r="G975" s="27">
        <v>0.254</v>
      </c>
      <c r="H975" s="27">
        <v>0.31900000000000001</v>
      </c>
    </row>
    <row r="976" spans="1:8" x14ac:dyDescent="0.25">
      <c r="A976" s="27" t="s">
        <v>519</v>
      </c>
      <c r="B976" s="27">
        <v>1.4989999999999999</v>
      </c>
      <c r="C976" s="27">
        <v>0.08</v>
      </c>
      <c r="D976" s="27">
        <v>0.114</v>
      </c>
      <c r="E976" s="27">
        <v>0.14299999999999999</v>
      </c>
      <c r="F976" s="27">
        <v>0.19600000000000001</v>
      </c>
      <c r="G976" s="27">
        <v>0.27200000000000002</v>
      </c>
      <c r="H976" s="27">
        <v>0.34300000000000003</v>
      </c>
    </row>
    <row r="977" spans="1:8" x14ac:dyDescent="0.25">
      <c r="A977" s="27" t="s">
        <v>520</v>
      </c>
      <c r="B977" s="27">
        <v>1.6269999999999998</v>
      </c>
      <c r="C977" s="27">
        <v>8.5999999999999993E-2</v>
      </c>
      <c r="D977" s="27">
        <v>0.123</v>
      </c>
      <c r="E977" s="27">
        <v>0.152</v>
      </c>
      <c r="F977" s="27">
        <v>0.215</v>
      </c>
      <c r="G977" s="27">
        <v>0.28999999999999998</v>
      </c>
      <c r="H977" s="27">
        <v>0.36799999999999999</v>
      </c>
    </row>
    <row r="978" spans="1:8" x14ac:dyDescent="0.25">
      <c r="A978" s="27" t="s">
        <v>521</v>
      </c>
      <c r="B978" s="27">
        <v>1.7659999999999998</v>
      </c>
      <c r="C978" s="27">
        <v>9.1999999999999998E-2</v>
      </c>
      <c r="D978" s="27">
        <v>0.13200000000000001</v>
      </c>
      <c r="E978" s="27">
        <v>0.16300000000000001</v>
      </c>
      <c r="F978" s="27">
        <v>0.23100000000000001</v>
      </c>
      <c r="G978" s="27">
        <v>0.317</v>
      </c>
      <c r="H978" s="27">
        <v>0.39400000000000002</v>
      </c>
    </row>
    <row r="979" spans="1:8" x14ac:dyDescent="0.25">
      <c r="A979" s="27" t="s">
        <v>522</v>
      </c>
      <c r="B979" s="27">
        <v>1.9169999999999998</v>
      </c>
      <c r="C979" s="27">
        <v>9.8000000000000004E-2</v>
      </c>
      <c r="D979" s="27">
        <v>0.14199999999999999</v>
      </c>
      <c r="E979" s="27">
        <v>0.17499999999999999</v>
      </c>
      <c r="F979" s="27">
        <v>0.247</v>
      </c>
      <c r="G979" s="27">
        <v>0.34</v>
      </c>
      <c r="H979" s="27">
        <v>0.42199999999999999</v>
      </c>
    </row>
    <row r="980" spans="1:8" x14ac:dyDescent="0.25">
      <c r="A980" s="27" t="s">
        <v>523</v>
      </c>
      <c r="B980" s="27">
        <v>2.08</v>
      </c>
      <c r="C980" s="27">
        <v>0.104</v>
      </c>
      <c r="D980" s="27">
        <v>0.153</v>
      </c>
      <c r="E980" s="27">
        <v>0.188</v>
      </c>
      <c r="F980" s="27">
        <v>0.26400000000000001</v>
      </c>
      <c r="G980" s="27">
        <v>0.36499999999999999</v>
      </c>
      <c r="H980" s="27">
        <v>0.45100000000000001</v>
      </c>
    </row>
    <row r="981" spans="1:8" x14ac:dyDescent="0.25">
      <c r="A981" s="27" t="s">
        <v>524</v>
      </c>
      <c r="B981" s="27">
        <v>2.2569999999999997</v>
      </c>
      <c r="C981" s="27">
        <v>0.11</v>
      </c>
      <c r="D981" s="27">
        <v>0.16400000000000001</v>
      </c>
      <c r="E981" s="27">
        <v>0.20200000000000001</v>
      </c>
      <c r="F981" s="27">
        <v>0.28100000000000003</v>
      </c>
      <c r="G981" s="27">
        <v>0.39100000000000001</v>
      </c>
      <c r="H981" s="27">
        <v>0.48199999999999998</v>
      </c>
    </row>
    <row r="982" spans="1:8" x14ac:dyDescent="0.25">
      <c r="A982" s="27" t="s">
        <v>525</v>
      </c>
      <c r="B982" s="27">
        <v>2.4489999999999998</v>
      </c>
      <c r="C982" s="27">
        <v>0.11600000000000001</v>
      </c>
      <c r="D982" s="27">
        <v>0.17599999999999999</v>
      </c>
      <c r="E982" s="27">
        <v>0.217</v>
      </c>
      <c r="F982" s="27">
        <v>0.3</v>
      </c>
      <c r="G982" s="27">
        <v>0.42</v>
      </c>
      <c r="H982" s="27">
        <v>0.51500000000000001</v>
      </c>
    </row>
    <row r="983" spans="1:8" x14ac:dyDescent="0.25">
      <c r="A983" s="27" t="s">
        <v>526</v>
      </c>
      <c r="B983" s="27">
        <v>2.6579999999999999</v>
      </c>
      <c r="C983" s="27">
        <v>0.122</v>
      </c>
      <c r="D983" s="27">
        <v>0.189</v>
      </c>
      <c r="E983" s="27">
        <v>0.23300000000000001</v>
      </c>
      <c r="F983" s="27">
        <v>0.31900000000000001</v>
      </c>
      <c r="G983" s="27">
        <v>0.45100000000000001</v>
      </c>
      <c r="H983" s="27">
        <v>0.55000000000000004</v>
      </c>
    </row>
    <row r="984" spans="1:8" x14ac:dyDescent="0.25">
      <c r="A984" s="27" t="s">
        <v>527</v>
      </c>
      <c r="B984" s="27">
        <v>2.8839999999999999</v>
      </c>
      <c r="C984" s="27">
        <v>0.13</v>
      </c>
      <c r="D984" s="27">
        <v>0.20200000000000001</v>
      </c>
      <c r="E984" s="27">
        <v>0.25</v>
      </c>
      <c r="F984" s="27">
        <v>0.34</v>
      </c>
      <c r="G984" s="27">
        <v>0.48399999999999999</v>
      </c>
      <c r="H984" s="27">
        <v>0.58599999999999997</v>
      </c>
    </row>
    <row r="985" spans="1:8" x14ac:dyDescent="0.25">
      <c r="A985" s="27" t="s">
        <v>528</v>
      </c>
      <c r="B985" s="27">
        <v>3.13</v>
      </c>
      <c r="C985" s="27">
        <v>0.13700000000000001</v>
      </c>
      <c r="D985" s="27">
        <v>0.217</v>
      </c>
      <c r="E985" s="27">
        <v>0.26800000000000002</v>
      </c>
      <c r="F985" s="27">
        <v>0.36199999999999999</v>
      </c>
      <c r="G985" s="27">
        <v>0.52</v>
      </c>
      <c r="H985" s="27">
        <v>0.63600000000000001</v>
      </c>
    </row>
    <row r="986" spans="1:8" x14ac:dyDescent="0.25">
      <c r="A986" s="27" t="s">
        <v>529</v>
      </c>
      <c r="B986" s="27">
        <v>3.3969999999999998</v>
      </c>
      <c r="C986" s="27">
        <v>0.14699999999999999</v>
      </c>
      <c r="D986" s="27">
        <v>0.23200000000000001</v>
      </c>
      <c r="E986" s="27">
        <v>0.28799999999999998</v>
      </c>
      <c r="F986" s="27">
        <v>0.38700000000000001</v>
      </c>
      <c r="G986" s="27">
        <v>0.55800000000000005</v>
      </c>
      <c r="H986" s="27">
        <v>0.68200000000000005</v>
      </c>
    </row>
    <row r="987" spans="1:8" x14ac:dyDescent="0.25">
      <c r="A987" s="27" t="s">
        <v>530</v>
      </c>
      <c r="B987" s="27">
        <v>3.6859999999999999</v>
      </c>
      <c r="C987" s="27">
        <v>0.158</v>
      </c>
      <c r="D987" s="27">
        <v>0.248</v>
      </c>
      <c r="E987" s="27">
        <v>0.308</v>
      </c>
      <c r="F987" s="27">
        <v>0.41799999999999998</v>
      </c>
      <c r="G987" s="27">
        <v>0.59899999999999998</v>
      </c>
      <c r="H987" s="27">
        <v>0.73199999999999998</v>
      </c>
    </row>
    <row r="988" spans="1:8" x14ac:dyDescent="0.25">
      <c r="A988" s="27" t="s">
        <v>531</v>
      </c>
      <c r="B988" s="27">
        <v>4</v>
      </c>
      <c r="C988" s="27">
        <v>0.16900000000000001</v>
      </c>
      <c r="D988" s="27">
        <v>0.26500000000000001</v>
      </c>
      <c r="E988" s="27">
        <v>0.33</v>
      </c>
      <c r="F988" s="27">
        <v>0.45100000000000001</v>
      </c>
      <c r="G988" s="27">
        <v>0.64400000000000002</v>
      </c>
      <c r="H988" s="27">
        <v>0.78500000000000003</v>
      </c>
    </row>
    <row r="989" spans="1:8" x14ac:dyDescent="0.25">
      <c r="A989" s="27" t="s">
        <v>532</v>
      </c>
      <c r="B989" s="27">
        <v>4.34</v>
      </c>
      <c r="C989" s="27">
        <v>0.182</v>
      </c>
      <c r="D989" s="27">
        <v>0.28299999999999997</v>
      </c>
      <c r="E989" s="27">
        <v>0.35299999999999998</v>
      </c>
      <c r="F989" s="27">
        <v>0.48599999999999999</v>
      </c>
      <c r="G989" s="27">
        <v>0.69199999999999995</v>
      </c>
      <c r="H989" s="27">
        <v>0.84299999999999997</v>
      </c>
    </row>
    <row r="990" spans="1:8" x14ac:dyDescent="0.25">
      <c r="A990" s="27" t="s">
        <v>533</v>
      </c>
      <c r="B990" s="27">
        <v>4.7090000000000005</v>
      </c>
      <c r="C990" s="27">
        <v>0.19600000000000001</v>
      </c>
      <c r="D990" s="27">
        <v>0.30199999999999999</v>
      </c>
      <c r="E990" s="27">
        <v>0.377</v>
      </c>
      <c r="F990" s="27">
        <v>0.51700000000000002</v>
      </c>
      <c r="G990" s="27">
        <v>0.74299999999999999</v>
      </c>
      <c r="H990" s="27">
        <v>0.90400000000000003</v>
      </c>
    </row>
    <row r="991" spans="1:8" x14ac:dyDescent="0.25">
      <c r="A991" s="27" t="s">
        <v>534</v>
      </c>
      <c r="B991" s="27">
        <v>5.1100000000000003</v>
      </c>
      <c r="C991" s="27">
        <v>0.21</v>
      </c>
      <c r="D991" s="27">
        <v>0.32600000000000001</v>
      </c>
      <c r="E991" s="27">
        <v>0.40300000000000002</v>
      </c>
      <c r="F991" s="27">
        <v>0.54900000000000004</v>
      </c>
      <c r="G991" s="27">
        <v>0.79600000000000004</v>
      </c>
      <c r="H991" s="27">
        <v>0.97099999999999997</v>
      </c>
    </row>
    <row r="992" spans="1:8" x14ac:dyDescent="0.25">
      <c r="A992" s="27" t="s">
        <v>535</v>
      </c>
      <c r="B992" s="27">
        <v>5.5449999999999999</v>
      </c>
      <c r="C992" s="27">
        <v>0.22600000000000001</v>
      </c>
      <c r="D992" s="27">
        <v>0.35099999999999998</v>
      </c>
      <c r="E992" s="27">
        <v>0.43099999999999999</v>
      </c>
      <c r="F992" s="27">
        <v>0.58199999999999996</v>
      </c>
      <c r="G992" s="27">
        <v>0.85299999999999998</v>
      </c>
      <c r="H992" s="27">
        <v>1.0429999999999999</v>
      </c>
    </row>
    <row r="993" spans="1:8" x14ac:dyDescent="0.25">
      <c r="A993" s="27" t="s">
        <v>536</v>
      </c>
      <c r="B993" s="27">
        <v>6.0170000000000003</v>
      </c>
      <c r="C993" s="27">
        <v>0.24299999999999999</v>
      </c>
      <c r="D993" s="27">
        <v>0.372</v>
      </c>
      <c r="E993" s="27">
        <v>0.46</v>
      </c>
      <c r="F993" s="27">
        <v>0.61799999999999999</v>
      </c>
      <c r="G993" s="27">
        <v>0.91400000000000003</v>
      </c>
      <c r="H993" s="27">
        <v>1.1200000000000001</v>
      </c>
    </row>
    <row r="994" spans="1:8" x14ac:dyDescent="0.25">
      <c r="A994" s="27" t="s">
        <v>537</v>
      </c>
      <c r="B994" s="27">
        <v>6.5289999999999999</v>
      </c>
      <c r="C994" s="27">
        <v>0.26100000000000001</v>
      </c>
      <c r="D994" s="27">
        <v>0.39400000000000002</v>
      </c>
      <c r="E994" s="27">
        <v>0.49</v>
      </c>
      <c r="F994" s="27">
        <v>0.66500000000000004</v>
      </c>
      <c r="G994" s="27">
        <v>0.98</v>
      </c>
      <c r="H994" s="27">
        <v>1.2030000000000001</v>
      </c>
    </row>
    <row r="995" spans="1:8" x14ac:dyDescent="0.25">
      <c r="A995" s="27" t="s">
        <v>538</v>
      </c>
      <c r="B995" s="27">
        <v>7.0840000000000005</v>
      </c>
      <c r="C995" s="27">
        <v>0.28000000000000003</v>
      </c>
      <c r="D995" s="27">
        <v>0.41699999999999998</v>
      </c>
      <c r="E995" s="27">
        <v>0.52300000000000002</v>
      </c>
      <c r="F995" s="27">
        <v>0.71399999999999997</v>
      </c>
      <c r="G995" s="27">
        <v>1.048</v>
      </c>
      <c r="H995" s="27">
        <v>1.292</v>
      </c>
    </row>
    <row r="996" spans="1:8" x14ac:dyDescent="0.25">
      <c r="A996" s="27" t="s">
        <v>539</v>
      </c>
      <c r="B996" s="27">
        <v>7.6870000000000003</v>
      </c>
      <c r="C996" s="27">
        <v>0.3</v>
      </c>
      <c r="D996" s="27">
        <v>0.442</v>
      </c>
      <c r="E996" s="27">
        <v>0.55700000000000005</v>
      </c>
      <c r="F996" s="27">
        <v>0.76600000000000001</v>
      </c>
      <c r="G996" s="27">
        <v>1.1200000000000001</v>
      </c>
      <c r="H996" s="27">
        <v>1.387</v>
      </c>
    </row>
    <row r="997" spans="1:8" x14ac:dyDescent="0.25">
      <c r="A997" s="27" t="s">
        <v>540</v>
      </c>
      <c r="B997" s="27">
        <v>8.3409999999999993</v>
      </c>
      <c r="C997" s="27">
        <v>0.32300000000000001</v>
      </c>
      <c r="D997" s="27">
        <v>0.46899999999999997</v>
      </c>
      <c r="E997" s="27">
        <v>0.59299999999999997</v>
      </c>
      <c r="F997" s="27">
        <v>0.82199999999999995</v>
      </c>
      <c r="G997" s="27">
        <v>1.196</v>
      </c>
      <c r="H997" s="27">
        <v>1.488</v>
      </c>
    </row>
    <row r="998" spans="1:8" x14ac:dyDescent="0.25">
      <c r="A998" s="27" t="s">
        <v>541</v>
      </c>
      <c r="B998" s="27">
        <v>9.0499999999999989</v>
      </c>
      <c r="C998" s="27">
        <v>0.34699999999999998</v>
      </c>
      <c r="D998" s="27">
        <v>0.5</v>
      </c>
      <c r="E998" s="27">
        <v>0.63100000000000001</v>
      </c>
      <c r="F998" s="27">
        <v>0.88100000000000001</v>
      </c>
      <c r="G998" s="27">
        <v>1.276</v>
      </c>
      <c r="H998" s="27">
        <v>1.5940000000000001</v>
      </c>
    </row>
    <row r="999" spans="1:8" x14ac:dyDescent="0.25">
      <c r="A999" s="27" t="s">
        <v>542</v>
      </c>
      <c r="B999" s="27">
        <v>9.82</v>
      </c>
      <c r="C999" s="27">
        <v>0.373</v>
      </c>
      <c r="D999" s="27">
        <v>0.53200000000000003</v>
      </c>
      <c r="E999" s="27">
        <v>0.68700000000000006</v>
      </c>
      <c r="F999" s="27">
        <v>0.94399999999999995</v>
      </c>
      <c r="G999" s="27">
        <v>1.36</v>
      </c>
      <c r="H999" s="27">
        <v>1.7070000000000001</v>
      </c>
    </row>
    <row r="1000" spans="1:8" x14ac:dyDescent="0.25">
      <c r="A1000" s="27" t="s">
        <v>543</v>
      </c>
      <c r="B1000" s="27">
        <v>10.654999999999999</v>
      </c>
      <c r="C1000" s="27">
        <v>0.39900000000000002</v>
      </c>
      <c r="D1000" s="27">
        <v>0.57399999999999995</v>
      </c>
      <c r="E1000" s="27">
        <v>0.73599999999999999</v>
      </c>
      <c r="F1000" s="27">
        <v>1.0109999999999999</v>
      </c>
      <c r="G1000" s="27">
        <v>1.4490000000000001</v>
      </c>
      <c r="H1000" s="27">
        <v>1.827</v>
      </c>
    </row>
    <row r="1001" spans="1:8" x14ac:dyDescent="0.25">
      <c r="A1001" s="27" t="s">
        <v>544</v>
      </c>
      <c r="B1001" s="27">
        <v>11.561</v>
      </c>
      <c r="C1001" s="27">
        <v>0.42499999999999999</v>
      </c>
      <c r="D1001" s="27">
        <v>0.61799999999999999</v>
      </c>
      <c r="E1001" s="27">
        <v>0.79</v>
      </c>
      <c r="F1001" s="27">
        <v>1.081</v>
      </c>
      <c r="G1001" s="27">
        <v>1.5429999999999999</v>
      </c>
      <c r="H1001" s="27">
        <v>1.9530000000000001</v>
      </c>
    </row>
    <row r="1002" spans="1:8" x14ac:dyDescent="0.25">
      <c r="A1002" s="27" t="s">
        <v>545</v>
      </c>
      <c r="B1002" s="27">
        <v>12.543999999999999</v>
      </c>
      <c r="C1002" s="27">
        <v>0.45200000000000001</v>
      </c>
      <c r="D1002" s="27">
        <v>0.66600000000000004</v>
      </c>
      <c r="E1002" s="27">
        <v>0.84699999999999998</v>
      </c>
      <c r="F1002" s="27">
        <v>1.1559999999999999</v>
      </c>
      <c r="G1002" s="27">
        <v>1.6419999999999999</v>
      </c>
      <c r="H1002" s="27">
        <v>2.0859999999999999</v>
      </c>
    </row>
    <row r="1003" spans="1:8" x14ac:dyDescent="0.25">
      <c r="A1003" s="27" t="s">
        <v>546</v>
      </c>
      <c r="B1003" s="27">
        <v>13.610999999999999</v>
      </c>
      <c r="C1003" s="27">
        <v>0.48099999999999998</v>
      </c>
      <c r="D1003" s="27">
        <v>0.71799999999999997</v>
      </c>
      <c r="E1003" s="27">
        <v>0.90900000000000003</v>
      </c>
      <c r="F1003" s="27">
        <v>1.2350000000000001</v>
      </c>
      <c r="G1003" s="27">
        <v>1.7450000000000001</v>
      </c>
      <c r="H1003" s="27">
        <v>2.226</v>
      </c>
    </row>
    <row r="1004" spans="1:8" x14ac:dyDescent="0.25">
      <c r="A1004" s="27" t="s">
        <v>547</v>
      </c>
      <c r="B1004" s="27">
        <v>14.767999999999999</v>
      </c>
      <c r="C1004" s="27">
        <v>0.51200000000000001</v>
      </c>
      <c r="D1004" s="27">
        <v>0.77300000000000002</v>
      </c>
      <c r="E1004" s="27">
        <v>0.97599999999999998</v>
      </c>
      <c r="F1004" s="27">
        <v>1.319</v>
      </c>
      <c r="G1004" s="27">
        <v>1.855</v>
      </c>
      <c r="H1004" s="27">
        <v>2.375</v>
      </c>
    </row>
    <row r="1005" spans="1:8" x14ac:dyDescent="0.25">
      <c r="A1005" s="27" t="s">
        <v>548</v>
      </c>
      <c r="B1005" s="27">
        <v>16.024000000000001</v>
      </c>
      <c r="C1005" s="27">
        <v>0.54400000000000004</v>
      </c>
      <c r="D1005" s="27">
        <v>0.83199999999999996</v>
      </c>
      <c r="E1005" s="27">
        <v>1.048</v>
      </c>
      <c r="F1005" s="27">
        <v>1.407</v>
      </c>
      <c r="G1005" s="27">
        <v>1.97</v>
      </c>
      <c r="H1005" s="27">
        <v>2.5310000000000001</v>
      </c>
    </row>
    <row r="1006" spans="1:8" x14ac:dyDescent="0.25">
      <c r="A1006" s="27" t="s">
        <v>549</v>
      </c>
      <c r="B1006" s="27">
        <v>17.387</v>
      </c>
      <c r="C1006" s="27">
        <v>0.57999999999999996</v>
      </c>
      <c r="D1006" s="27">
        <v>0.89500000000000002</v>
      </c>
      <c r="E1006" s="27">
        <v>1.125</v>
      </c>
      <c r="F1006" s="27">
        <v>1.5009999999999999</v>
      </c>
      <c r="G1006" s="27">
        <v>2.0910000000000002</v>
      </c>
      <c r="H1006" s="27">
        <v>2.6960000000000002</v>
      </c>
    </row>
    <row r="1007" spans="1:8" x14ac:dyDescent="0.25">
      <c r="A1007" s="27" t="s">
        <v>550</v>
      </c>
      <c r="B1007" s="27">
        <v>18.865000000000002</v>
      </c>
      <c r="C1007" s="27">
        <v>0.61699999999999999</v>
      </c>
      <c r="D1007" s="27">
        <v>0.96199999999999997</v>
      </c>
      <c r="E1007" s="27">
        <v>1.2090000000000001</v>
      </c>
      <c r="F1007" s="27">
        <v>1.599</v>
      </c>
      <c r="G1007" s="27">
        <v>2.218</v>
      </c>
      <c r="H1007" s="27">
        <v>2.8690000000000002</v>
      </c>
    </row>
    <row r="1008" spans="1:8" x14ac:dyDescent="0.25">
      <c r="A1008" s="27" t="s">
        <v>551</v>
      </c>
      <c r="B1008" s="27">
        <v>20.469000000000001</v>
      </c>
      <c r="C1008" s="27">
        <v>0.65700000000000003</v>
      </c>
      <c r="D1008" s="27">
        <v>1.0329999999999999</v>
      </c>
      <c r="E1008" s="27">
        <v>1.3080000000000001</v>
      </c>
      <c r="F1008" s="27">
        <v>1.7030000000000001</v>
      </c>
      <c r="G1008" s="27">
        <v>2.3530000000000002</v>
      </c>
      <c r="H1008" s="27">
        <v>3.0510000000000002</v>
      </c>
    </row>
    <row r="1009" spans="1:8" x14ac:dyDescent="0.25">
      <c r="A1009" s="27" t="s">
        <v>552</v>
      </c>
      <c r="B1009" s="27">
        <v>22.209</v>
      </c>
      <c r="C1009" s="27">
        <v>0.69899999999999995</v>
      </c>
      <c r="D1009" s="27">
        <v>1.111</v>
      </c>
      <c r="E1009" s="27">
        <v>1.4059999999999999</v>
      </c>
      <c r="F1009" s="27">
        <v>1.831</v>
      </c>
      <c r="G1009" s="27">
        <v>2.4940000000000002</v>
      </c>
      <c r="H1009" s="27">
        <v>3.2440000000000002</v>
      </c>
    </row>
    <row r="1010" spans="1:8" x14ac:dyDescent="0.25">
      <c r="A1010" s="27" t="s">
        <v>553</v>
      </c>
      <c r="B1010" s="27">
        <v>24.097000000000001</v>
      </c>
      <c r="C1010" s="27">
        <v>0.74299999999999999</v>
      </c>
      <c r="D1010" s="27">
        <v>1.194</v>
      </c>
      <c r="E1010" s="27">
        <v>1.506</v>
      </c>
      <c r="F1010" s="27">
        <v>1.9730000000000001</v>
      </c>
      <c r="G1010" s="27">
        <v>2.6989999999999998</v>
      </c>
      <c r="H1010" s="27">
        <v>3.4460000000000002</v>
      </c>
    </row>
    <row r="1011" spans="1:8" x14ac:dyDescent="0.25">
      <c r="A1011" s="27" t="s">
        <v>554</v>
      </c>
      <c r="B1011" s="27">
        <v>26.146000000000001</v>
      </c>
      <c r="C1011" s="27">
        <v>0.78900000000000003</v>
      </c>
      <c r="D1011" s="27">
        <v>1.2829999999999999</v>
      </c>
      <c r="E1011" s="27">
        <v>1.615</v>
      </c>
      <c r="F1011" s="27">
        <v>2.125</v>
      </c>
      <c r="G1011" s="27">
        <v>2.891</v>
      </c>
      <c r="H1011" s="27">
        <v>3.6589999999999998</v>
      </c>
    </row>
    <row r="1012" spans="1:8" x14ac:dyDescent="0.25">
      <c r="A1012" s="27" t="s">
        <v>555</v>
      </c>
      <c r="B1012" s="27">
        <v>28.369</v>
      </c>
      <c r="C1012" s="27">
        <v>0.83799999999999997</v>
      </c>
      <c r="D1012" s="27">
        <v>1.379</v>
      </c>
      <c r="E1012" s="27">
        <v>1.7330000000000001</v>
      </c>
      <c r="F1012" s="27">
        <v>2.29</v>
      </c>
      <c r="G1012" s="27">
        <v>3.0720000000000001</v>
      </c>
      <c r="H1012" s="27">
        <v>3.883</v>
      </c>
    </row>
    <row r="1013" spans="1:8" x14ac:dyDescent="0.25">
      <c r="A1013" s="27" t="s">
        <v>556</v>
      </c>
      <c r="B1013" s="27">
        <v>30.781000000000002</v>
      </c>
      <c r="C1013" s="27">
        <v>0.89</v>
      </c>
      <c r="D1013" s="27">
        <v>1.4710000000000001</v>
      </c>
      <c r="E1013" s="27">
        <v>1.859</v>
      </c>
      <c r="F1013" s="27">
        <v>2.4649999999999999</v>
      </c>
      <c r="G1013" s="27">
        <v>3.3010000000000002</v>
      </c>
      <c r="H1013" s="27">
        <v>4.1189999999999998</v>
      </c>
    </row>
    <row r="1014" spans="1:8" x14ac:dyDescent="0.25">
      <c r="A1014" s="27" t="s">
        <v>557</v>
      </c>
      <c r="B1014" s="27">
        <v>33.397999999999996</v>
      </c>
      <c r="C1014" s="27">
        <v>0.94399999999999995</v>
      </c>
      <c r="D1014" s="27">
        <v>1.569</v>
      </c>
      <c r="E1014" s="27">
        <v>1.9950000000000001</v>
      </c>
      <c r="F1014" s="27">
        <v>2.6459999999999999</v>
      </c>
      <c r="G1014" s="27">
        <v>3.5270000000000001</v>
      </c>
      <c r="H1014" s="27">
        <v>4.367</v>
      </c>
    </row>
    <row r="1015" spans="1:8" x14ac:dyDescent="0.25">
      <c r="A1015" s="27" t="s">
        <v>558</v>
      </c>
      <c r="B1015" s="27">
        <v>36.236999999999995</v>
      </c>
      <c r="C1015" s="27">
        <v>1.0009999999999999</v>
      </c>
      <c r="D1015" s="27">
        <v>1.671</v>
      </c>
      <c r="E1015" s="27">
        <v>2.14</v>
      </c>
      <c r="F1015" s="27">
        <v>2.84</v>
      </c>
      <c r="G1015" s="27">
        <v>3.7639999999999998</v>
      </c>
      <c r="H1015" s="27">
        <v>4.6289999999999996</v>
      </c>
    </row>
    <row r="1016" spans="1:8" x14ac:dyDescent="0.25">
      <c r="A1016" s="27" t="s">
        <v>559</v>
      </c>
      <c r="B1016" s="27">
        <v>39.317999999999998</v>
      </c>
      <c r="C1016" s="27">
        <v>1.0609999999999999</v>
      </c>
      <c r="D1016" s="27">
        <v>1.78</v>
      </c>
      <c r="E1016" s="27">
        <v>2.3010000000000002</v>
      </c>
      <c r="F1016" s="27">
        <v>3.0489999999999999</v>
      </c>
      <c r="G1016" s="27">
        <v>4.0170000000000003</v>
      </c>
      <c r="H1016" s="27">
        <v>4.984</v>
      </c>
    </row>
    <row r="1017" spans="1:8" x14ac:dyDescent="0.25">
      <c r="A1017" s="27" t="s">
        <v>560</v>
      </c>
      <c r="B1017" s="27">
        <v>42.660999999999994</v>
      </c>
      <c r="C1017" s="27">
        <v>1.1240000000000001</v>
      </c>
      <c r="D1017" s="27">
        <v>1.8959999999999999</v>
      </c>
      <c r="E1017" s="27">
        <v>2.472</v>
      </c>
      <c r="F1017" s="27">
        <v>3.27</v>
      </c>
      <c r="G1017" s="27">
        <v>4.2889999999999997</v>
      </c>
      <c r="H1017" s="27">
        <v>5.3380000000000001</v>
      </c>
    </row>
    <row r="1018" spans="1:8" x14ac:dyDescent="0.25">
      <c r="A1018" s="27" t="s">
        <v>561</v>
      </c>
      <c r="B1018" s="27">
        <v>46.287999999999997</v>
      </c>
      <c r="C1018" s="27">
        <v>1.19</v>
      </c>
      <c r="D1018" s="27">
        <v>2.02</v>
      </c>
      <c r="E1018" s="27">
        <v>2.6539999999999999</v>
      </c>
      <c r="F1018" s="27">
        <v>3.504</v>
      </c>
      <c r="G1018" s="27">
        <v>4.58</v>
      </c>
      <c r="H1018" s="27">
        <v>5.7119999999999997</v>
      </c>
    </row>
    <row r="1019" spans="1:8" x14ac:dyDescent="0.25">
      <c r="A1019" s="27" t="s">
        <v>562</v>
      </c>
      <c r="B1019" s="27">
        <v>50.222999999999999</v>
      </c>
      <c r="C1019" s="27">
        <v>1.2609999999999999</v>
      </c>
      <c r="D1019" s="27">
        <v>2.1520000000000001</v>
      </c>
      <c r="E1019" s="27">
        <v>2.8479999999999999</v>
      </c>
      <c r="F1019" s="27">
        <v>3.7629999999999999</v>
      </c>
      <c r="G1019" s="27">
        <v>4.9000000000000004</v>
      </c>
      <c r="H1019" s="27">
        <v>6.0410000000000004</v>
      </c>
    </row>
    <row r="1020" spans="1:8" x14ac:dyDescent="0.25">
      <c r="A1020" s="27" t="s">
        <v>563</v>
      </c>
      <c r="B1020" s="27">
        <v>54.491999999999997</v>
      </c>
      <c r="C1020" s="27">
        <v>1.335</v>
      </c>
      <c r="D1020" s="27">
        <v>2.29</v>
      </c>
      <c r="E1020" s="27">
        <v>3.0529999999999999</v>
      </c>
      <c r="F1020" s="27">
        <v>4.0419999999999998</v>
      </c>
      <c r="G1020" s="27">
        <v>5.2549999999999999</v>
      </c>
      <c r="H1020" s="27">
        <v>6.4829999999999997</v>
      </c>
    </row>
    <row r="1021" spans="1:8" x14ac:dyDescent="0.25">
      <c r="A1021" s="27" t="s">
        <v>564</v>
      </c>
      <c r="B1021" s="27">
        <v>59.123999999999995</v>
      </c>
      <c r="C1021" s="27">
        <v>1.3640000000000001</v>
      </c>
      <c r="D1021" s="27">
        <v>2.4350000000000001</v>
      </c>
      <c r="E1021" s="27">
        <v>3.27</v>
      </c>
      <c r="F1021" s="27">
        <v>4.34</v>
      </c>
      <c r="G1021" s="27">
        <v>5.63</v>
      </c>
      <c r="H1021" s="27">
        <v>6.952</v>
      </c>
    </row>
    <row r="1022" spans="1:8" x14ac:dyDescent="0.25">
      <c r="A1022" s="27" t="s">
        <v>565</v>
      </c>
      <c r="B1022" s="27">
        <v>64.150000000000006</v>
      </c>
      <c r="C1022" s="27">
        <v>1.4550000000000001</v>
      </c>
      <c r="D1022" s="27">
        <v>2.589</v>
      </c>
      <c r="E1022" s="27">
        <v>3.4980000000000002</v>
      </c>
      <c r="F1022" s="27">
        <v>4.6580000000000004</v>
      </c>
      <c r="G1022" s="27">
        <v>6.0279999999999996</v>
      </c>
      <c r="H1022" s="27">
        <v>7.4269999999999996</v>
      </c>
    </row>
    <row r="1023" spans="1:8" x14ac:dyDescent="0.25">
      <c r="A1023" s="27" t="s">
        <v>566</v>
      </c>
      <c r="B1023" s="27">
        <v>69.603000000000009</v>
      </c>
      <c r="C1023" s="27">
        <v>1.5529999999999999</v>
      </c>
      <c r="D1023" s="27">
        <v>2.75</v>
      </c>
      <c r="E1023" s="27">
        <v>3.7330000000000001</v>
      </c>
      <c r="F1023" s="27">
        <v>4.9969999999999999</v>
      </c>
      <c r="G1023" s="27">
        <v>6.4480000000000004</v>
      </c>
      <c r="H1023" s="27">
        <v>7.93</v>
      </c>
    </row>
    <row r="1024" spans="1:8" x14ac:dyDescent="0.25">
      <c r="A1024" s="27" t="s">
        <v>567</v>
      </c>
      <c r="B1024" s="27">
        <v>75.52000000000001</v>
      </c>
      <c r="C1024" s="27">
        <v>1.657</v>
      </c>
      <c r="D1024" s="27">
        <v>2.92</v>
      </c>
      <c r="E1024" s="27">
        <v>3.9809999999999999</v>
      </c>
      <c r="F1024" s="27">
        <v>5.359</v>
      </c>
      <c r="G1024" s="27">
        <v>6.891</v>
      </c>
      <c r="H1024" s="27">
        <v>8.4689999999999994</v>
      </c>
    </row>
    <row r="1025" spans="1:8" x14ac:dyDescent="0.25">
      <c r="A1025" s="27" t="s">
        <v>568</v>
      </c>
      <c r="B1025" s="27">
        <v>81.94</v>
      </c>
      <c r="C1025" s="27">
        <v>1.768</v>
      </c>
      <c r="D1025" s="27">
        <v>3.0990000000000002</v>
      </c>
      <c r="E1025" s="27">
        <v>4.242</v>
      </c>
      <c r="F1025" s="27">
        <v>5.74</v>
      </c>
      <c r="G1025" s="27">
        <v>7.3620000000000001</v>
      </c>
      <c r="H1025" s="27">
        <v>9.0709999999999997</v>
      </c>
    </row>
    <row r="1026" spans="1:8" x14ac:dyDescent="0.25">
      <c r="A1026" s="27" t="s">
        <v>569</v>
      </c>
      <c r="B1026" s="27">
        <v>88.905000000000001</v>
      </c>
      <c r="C1026" s="27">
        <v>1.8859999999999999</v>
      </c>
      <c r="D1026" s="27">
        <v>3.2869999999999999</v>
      </c>
      <c r="E1026" s="27">
        <v>4.5170000000000003</v>
      </c>
      <c r="F1026" s="27">
        <v>6.149</v>
      </c>
      <c r="G1026" s="27">
        <v>7.8650000000000002</v>
      </c>
      <c r="H1026" s="27">
        <v>9.7149999999999999</v>
      </c>
    </row>
    <row r="1027" spans="1:8" x14ac:dyDescent="0.25">
      <c r="A1027" s="27" t="s">
        <v>570</v>
      </c>
      <c r="B1027" s="27">
        <v>96.462000000000003</v>
      </c>
      <c r="C1027" s="27">
        <v>2.012</v>
      </c>
      <c r="D1027" s="27">
        <v>3.4849999999999999</v>
      </c>
      <c r="E1027" s="27">
        <v>4.8070000000000004</v>
      </c>
      <c r="F1027" s="27">
        <v>6.5880000000000001</v>
      </c>
      <c r="G1027" s="27">
        <v>8.4049999999999994</v>
      </c>
      <c r="H1027" s="27">
        <v>10.396000000000001</v>
      </c>
    </row>
    <row r="1028" spans="1:8" x14ac:dyDescent="0.25">
      <c r="A1028" s="27" t="s">
        <v>571</v>
      </c>
      <c r="B1028" s="27">
        <v>104.66200000000001</v>
      </c>
      <c r="C1028" s="27">
        <v>2.15</v>
      </c>
      <c r="D1028" s="27">
        <v>3.6949999999999998</v>
      </c>
      <c r="E1028" s="27">
        <v>5.1120000000000001</v>
      </c>
      <c r="F1028" s="27">
        <v>7.05</v>
      </c>
      <c r="G1028" s="27">
        <v>9.218</v>
      </c>
      <c r="H1028" s="27">
        <v>11.109</v>
      </c>
    </row>
    <row r="1029" spans="1:8" x14ac:dyDescent="0.25">
      <c r="A1029" s="27" t="s">
        <v>572</v>
      </c>
      <c r="B1029" s="27">
        <v>113.55900000000001</v>
      </c>
      <c r="C1029" s="27">
        <v>2.3149999999999999</v>
      </c>
      <c r="D1029" s="27">
        <v>3.9169999999999998</v>
      </c>
      <c r="E1029" s="27">
        <v>5.4370000000000003</v>
      </c>
      <c r="F1029" s="27">
        <v>7.5410000000000004</v>
      </c>
      <c r="G1029" s="27">
        <v>9.8800000000000008</v>
      </c>
      <c r="H1029" s="27">
        <v>11.845000000000001</v>
      </c>
    </row>
    <row r="1030" spans="1:8" x14ac:dyDescent="0.25">
      <c r="A1030" s="27" t="s">
        <v>573</v>
      </c>
      <c r="B1030" s="27">
        <v>123.212</v>
      </c>
      <c r="C1030" s="27">
        <v>2.4929999999999999</v>
      </c>
      <c r="D1030" s="27">
        <v>4.1529999999999996</v>
      </c>
      <c r="E1030" s="27">
        <v>5.7839999999999998</v>
      </c>
      <c r="F1030" s="27">
        <v>8.0609999999999999</v>
      </c>
      <c r="G1030" s="27">
        <v>10.565</v>
      </c>
      <c r="H1030" s="27">
        <v>12.651999999999999</v>
      </c>
    </row>
    <row r="1031" spans="1:8" x14ac:dyDescent="0.25">
      <c r="A1031" s="27" t="s">
        <v>574</v>
      </c>
      <c r="B1031" s="27">
        <v>133.68600000000001</v>
      </c>
      <c r="C1031" s="27">
        <v>2.6840000000000002</v>
      </c>
      <c r="D1031" s="27">
        <v>4.4039999999999999</v>
      </c>
      <c r="E1031" s="27">
        <v>6.1550000000000002</v>
      </c>
      <c r="F1031" s="27">
        <v>8.6120000000000001</v>
      </c>
      <c r="G1031" s="27">
        <v>11.253</v>
      </c>
      <c r="H1031" s="27">
        <v>13.553000000000001</v>
      </c>
    </row>
    <row r="1032" spans="1:8" x14ac:dyDescent="0.25">
      <c r="A1032" s="27" t="s">
        <v>575</v>
      </c>
      <c r="B1032" s="27">
        <v>145.05000000000001</v>
      </c>
      <c r="C1032" s="27">
        <v>2.8889999999999998</v>
      </c>
      <c r="D1032" s="27">
        <v>4.67</v>
      </c>
      <c r="E1032" s="27">
        <v>6.5490000000000004</v>
      </c>
      <c r="F1032" s="27">
        <v>9.1950000000000003</v>
      </c>
      <c r="G1032" s="27">
        <v>11.978</v>
      </c>
      <c r="H1032" s="27">
        <v>14.483000000000001</v>
      </c>
    </row>
    <row r="1033" spans="1:8" x14ac:dyDescent="0.25">
      <c r="A1033" s="27" t="s">
        <v>576</v>
      </c>
      <c r="B1033" s="27">
        <v>157.38</v>
      </c>
      <c r="C1033" s="27">
        <v>3.1080000000000001</v>
      </c>
      <c r="D1033" s="27">
        <v>4.95</v>
      </c>
      <c r="E1033" s="27">
        <v>6.9649999999999999</v>
      </c>
      <c r="F1033" s="27">
        <v>9.8130000000000006</v>
      </c>
      <c r="G1033" s="27">
        <v>12.741</v>
      </c>
      <c r="H1033" s="27">
        <v>15.478999999999999</v>
      </c>
    </row>
    <row r="1034" spans="1:8" x14ac:dyDescent="0.25">
      <c r="A1034" s="27" t="s">
        <v>577</v>
      </c>
      <c r="B1034" s="27">
        <v>170.75800000000001</v>
      </c>
      <c r="C1034" s="27">
        <v>3.2869999999999999</v>
      </c>
      <c r="D1034" s="27">
        <v>5.2469999999999999</v>
      </c>
      <c r="E1034" s="27">
        <v>7.4029999999999996</v>
      </c>
      <c r="F1034" s="27">
        <v>10.458</v>
      </c>
      <c r="G1034" s="27">
        <v>13.542999999999999</v>
      </c>
      <c r="H1034" s="27">
        <v>16.541</v>
      </c>
    </row>
    <row r="1035" spans="1:8" x14ac:dyDescent="0.25">
      <c r="A1035" s="27" t="s">
        <v>578</v>
      </c>
      <c r="B1035" s="27">
        <v>185.273</v>
      </c>
      <c r="C1035" s="27">
        <v>3.4750000000000001</v>
      </c>
      <c r="D1035" s="27">
        <v>5.5709999999999997</v>
      </c>
      <c r="E1035" s="27">
        <v>7.8630000000000004</v>
      </c>
      <c r="F1035" s="27">
        <v>11.124000000000001</v>
      </c>
      <c r="G1035" s="27">
        <v>14.388</v>
      </c>
      <c r="H1035" s="27">
        <v>17.661999999999999</v>
      </c>
    </row>
    <row r="1036" spans="1:8" x14ac:dyDescent="0.25">
      <c r="A1036" s="27" t="s">
        <v>579</v>
      </c>
      <c r="B1036" s="27">
        <v>201.02199999999999</v>
      </c>
      <c r="C1036" s="27">
        <v>3.6739999999999999</v>
      </c>
      <c r="D1036" s="27">
        <v>5.9160000000000004</v>
      </c>
      <c r="E1036" s="27">
        <v>8.3480000000000008</v>
      </c>
      <c r="F1036" s="27">
        <v>11.833</v>
      </c>
      <c r="G1036" s="27">
        <v>15.276999999999999</v>
      </c>
      <c r="H1036" s="27">
        <v>18.843</v>
      </c>
    </row>
    <row r="1037" spans="1:8" x14ac:dyDescent="0.25">
      <c r="A1037" s="27" t="s">
        <v>580</v>
      </c>
      <c r="B1037" s="27">
        <v>218.10900000000001</v>
      </c>
      <c r="C1037" s="27">
        <v>3.883</v>
      </c>
      <c r="D1037" s="27">
        <v>6.282</v>
      </c>
      <c r="E1037" s="27">
        <v>8.8580000000000005</v>
      </c>
      <c r="F1037" s="27">
        <v>12.589</v>
      </c>
      <c r="G1037" s="27">
        <v>16.213000000000001</v>
      </c>
      <c r="H1037" s="27">
        <v>20.088000000000001</v>
      </c>
    </row>
    <row r="1038" spans="1:8" x14ac:dyDescent="0.25">
      <c r="A1038" s="27" t="s">
        <v>581</v>
      </c>
      <c r="B1038" s="27">
        <v>236.649</v>
      </c>
      <c r="C1038" s="27">
        <v>4.1050000000000004</v>
      </c>
      <c r="D1038" s="27">
        <v>6.6619999999999999</v>
      </c>
      <c r="E1038" s="27">
        <v>9.3949999999999996</v>
      </c>
      <c r="F1038" s="27">
        <v>13.396000000000001</v>
      </c>
      <c r="G1038" s="27">
        <v>17.199000000000002</v>
      </c>
      <c r="H1038" s="27">
        <v>21.4</v>
      </c>
    </row>
    <row r="1039" spans="1:8" x14ac:dyDescent="0.25">
      <c r="A1039" s="27" t="s">
        <v>582</v>
      </c>
      <c r="B1039" s="27">
        <v>256.76499999999999</v>
      </c>
      <c r="C1039" s="27">
        <v>4.3390000000000004</v>
      </c>
      <c r="D1039" s="27">
        <v>7.1589999999999998</v>
      </c>
      <c r="E1039" s="27">
        <v>9.9610000000000003</v>
      </c>
      <c r="F1039" s="27">
        <v>14.255000000000001</v>
      </c>
      <c r="G1039" s="27">
        <v>18.244</v>
      </c>
      <c r="H1039" s="27">
        <v>22.780999999999999</v>
      </c>
    </row>
    <row r="1041" spans="1:17" x14ac:dyDescent="0.25">
      <c r="A1041" s="27" t="s">
        <v>588</v>
      </c>
      <c r="J1041" s="34" t="s">
        <v>62</v>
      </c>
      <c r="K1041" s="34" t="s">
        <v>61</v>
      </c>
      <c r="L1041" s="35" t="str">
        <f>$A1041</f>
        <v>Western 0.01</v>
      </c>
      <c r="M1041" s="35" t="str">
        <f t="shared" ref="M1041:Q1041" si="10">$A1041</f>
        <v>Western 0.01</v>
      </c>
      <c r="N1041" s="35" t="str">
        <f t="shared" si="10"/>
        <v>Western 0.01</v>
      </c>
      <c r="O1041" s="35" t="str">
        <f t="shared" si="10"/>
        <v>Western 0.01</v>
      </c>
      <c r="P1041" s="35" t="str">
        <f t="shared" si="10"/>
        <v>Western 0.01</v>
      </c>
      <c r="Q1041" s="35" t="str">
        <f t="shared" si="10"/>
        <v>Western 0.01</v>
      </c>
    </row>
    <row r="1042" spans="1:17" x14ac:dyDescent="0.25">
      <c r="A1042" s="27">
        <v>0.01</v>
      </c>
      <c r="C1042" s="27" t="s">
        <v>57</v>
      </c>
      <c r="J1042" s="34">
        <f>MATCH(Calculator!$E$3,B1044:B1143,1)</f>
        <v>93</v>
      </c>
      <c r="K1042" s="34">
        <f>INDEX(B1044:B1143,MATCH(Calculator!$E$3,B1044:B1143,1))</f>
        <v>145.05000000000001</v>
      </c>
      <c r="L1042" s="34">
        <f>INDEX(C1044:C$10000,$J1042)</f>
        <v>1.9990000000000001</v>
      </c>
      <c r="M1042" s="34">
        <f>INDEX(D1044:D$10000,$J1042)</f>
        <v>2.972</v>
      </c>
      <c r="N1042" s="34">
        <f>INDEX(E1044:E$10000,$J1042)</f>
        <v>3.8610000000000002</v>
      </c>
      <c r="O1042" s="34">
        <f>INDEX(F1044:F$10000,$J1042)</f>
        <v>4.9809999999999999</v>
      </c>
      <c r="P1042" s="34">
        <f>INDEX(G1044:G$10000,$J1042)</f>
        <v>6.6760000000000002</v>
      </c>
      <c r="Q1042" s="34">
        <f>INDEX(H1044:H$10000,$J1042)</f>
        <v>8.1150000000000002</v>
      </c>
    </row>
    <row r="1043" spans="1:17" x14ac:dyDescent="0.25">
      <c r="A1043" s="27" t="s">
        <v>58</v>
      </c>
      <c r="B1043" s="27" t="s">
        <v>56</v>
      </c>
      <c r="C1043" s="27" t="s">
        <v>54</v>
      </c>
      <c r="D1043" s="27" t="s">
        <v>55</v>
      </c>
      <c r="E1043" s="27">
        <v>0.1</v>
      </c>
      <c r="F1043" s="27">
        <v>0.05</v>
      </c>
      <c r="G1043" s="27">
        <v>0.02</v>
      </c>
      <c r="H1043" s="27">
        <v>0.01</v>
      </c>
      <c r="J1043" s="34">
        <f>MATCH(Calculator!$E$3,B1044:B1143,1)+1</f>
        <v>94</v>
      </c>
      <c r="K1043" s="34">
        <f>INDEX(B1044:B1143,MATCH(Calculator!$E$3,B1044:B1143,1)+1)</f>
        <v>157.38</v>
      </c>
      <c r="L1043" s="34">
        <f>INDEX(C1044:C$9999,$J1043)</f>
        <v>2.1469999999999998</v>
      </c>
      <c r="M1043" s="34">
        <f>INDEX(D1044:D$9999,$J1043)</f>
        <v>3.1579999999999999</v>
      </c>
      <c r="N1043" s="34">
        <f>INDEX(E1044:E$9999,$J1043)</f>
        <v>4.1120000000000001</v>
      </c>
      <c r="O1043" s="34">
        <f>INDEX(F1044:F$9999,$J1043)</f>
        <v>5.3239999999999998</v>
      </c>
      <c r="P1043" s="34">
        <f>INDEX(G1044:G$9999,$J1043)</f>
        <v>7.0960000000000001</v>
      </c>
      <c r="Q1043" s="34">
        <f>INDEX(H1044:H$9999,$J1043)</f>
        <v>8.6460000000000008</v>
      </c>
    </row>
    <row r="1044" spans="1:17" ht="15.75" thickBot="1" x14ac:dyDescent="0.3">
      <c r="A1044" s="27" t="s">
        <v>79</v>
      </c>
      <c r="B1044" s="27">
        <v>2.5000000000000001E-2</v>
      </c>
      <c r="C1044" s="27">
        <v>1E-3</v>
      </c>
      <c r="D1044" s="27">
        <v>1E-3</v>
      </c>
      <c r="E1044" s="27">
        <v>2E-3</v>
      </c>
      <c r="F1044" s="27">
        <v>2E-3</v>
      </c>
      <c r="G1044" s="27">
        <v>5.0000000000000001E-3</v>
      </c>
      <c r="H1044" s="27">
        <v>6.0000000000000001E-3</v>
      </c>
      <c r="L1044" s="36">
        <f>_xlfn.FORECAST.LINEAR(Calculator!$E$3,L1042:L1043,K1042:K1043)</f>
        <v>2.0584160583941604</v>
      </c>
      <c r="M1044" s="36">
        <f>_xlfn.FORECAST.LINEAR(Calculator!$E$3,M1042:M1043,K1042:K1043)</f>
        <v>3.0466715328467151</v>
      </c>
      <c r="N1044" s="36">
        <f>_xlfn.FORECAST.LINEAR(Calculator!$E$3,N1042:N1043,K1042:K1043)</f>
        <v>3.9617664233576644</v>
      </c>
      <c r="O1044" s="36">
        <f>_xlfn.FORECAST.LINEAR(Calculator!$E$3,O1042:O1043,K1042:K1043)</f>
        <v>5.1187007299270073</v>
      </c>
      <c r="P1044" s="36">
        <f>_xlfn.FORECAST.LINEAR(Calculator!$E$3,P1042:P1043,K1042:K1043)</f>
        <v>6.8446131386861317</v>
      </c>
      <c r="Q1044" s="36">
        <f>_xlfn.FORECAST.LINEAR(Calculator!$E$3,Q1042:Q1043,K1042:K1043)</f>
        <v>8.328175182481754</v>
      </c>
    </row>
    <row r="1045" spans="1:17" x14ac:dyDescent="0.25">
      <c r="A1045" s="27" t="s">
        <v>80</v>
      </c>
      <c r="B1045" s="27">
        <v>0.04</v>
      </c>
      <c r="C1045" s="27">
        <v>0</v>
      </c>
      <c r="D1045" s="27">
        <v>3.0000000000000001E-3</v>
      </c>
      <c r="E1045" s="27">
        <v>3.0000000000000001E-3</v>
      </c>
      <c r="F1045" s="27">
        <v>5.0000000000000001E-3</v>
      </c>
      <c r="G1045" s="27">
        <v>8.0000000000000002E-3</v>
      </c>
      <c r="H1045" s="27">
        <v>0.01</v>
      </c>
    </row>
    <row r="1046" spans="1:17" x14ac:dyDescent="0.25">
      <c r="A1046" s="27" t="s">
        <v>81</v>
      </c>
      <c r="B1046" s="27">
        <v>5.5E-2</v>
      </c>
      <c r="C1046" s="27">
        <v>0</v>
      </c>
      <c r="D1046" s="27">
        <v>4.0000000000000001E-3</v>
      </c>
      <c r="E1046" s="27">
        <v>5.0000000000000001E-3</v>
      </c>
      <c r="F1046" s="27">
        <v>7.0000000000000001E-3</v>
      </c>
      <c r="G1046" s="27">
        <v>1.0999999999999999E-2</v>
      </c>
      <c r="H1046" s="27">
        <v>1.4E-2</v>
      </c>
    </row>
    <row r="1047" spans="1:17" x14ac:dyDescent="0.25">
      <c r="A1047" s="27" t="s">
        <v>82</v>
      </c>
      <c r="B1047" s="27">
        <v>7.0000000000000007E-2</v>
      </c>
      <c r="C1047" s="27">
        <v>3.0000000000000001E-3</v>
      </c>
      <c r="D1047" s="27">
        <v>5.0000000000000001E-3</v>
      </c>
      <c r="E1047" s="27">
        <v>6.0000000000000001E-3</v>
      </c>
      <c r="F1047" s="27">
        <v>8.9999999999999993E-3</v>
      </c>
      <c r="G1047" s="27">
        <v>1.2999999999999999E-2</v>
      </c>
      <c r="H1047" s="27">
        <v>1.6E-2</v>
      </c>
    </row>
    <row r="1048" spans="1:17" x14ac:dyDescent="0.25">
      <c r="A1048" s="27" t="s">
        <v>83</v>
      </c>
      <c r="B1048" s="27">
        <v>8.5000000000000006E-2</v>
      </c>
      <c r="C1048" s="27">
        <v>3.0000000000000001E-3</v>
      </c>
      <c r="D1048" s="27">
        <v>5.0000000000000001E-3</v>
      </c>
      <c r="E1048" s="27">
        <v>8.0000000000000002E-3</v>
      </c>
      <c r="F1048" s="27">
        <v>1.2E-2</v>
      </c>
      <c r="G1048" s="27">
        <v>1.6E-2</v>
      </c>
      <c r="H1048" s="27">
        <v>1.9E-2</v>
      </c>
    </row>
    <row r="1049" spans="1:17" x14ac:dyDescent="0.25">
      <c r="A1049" s="27" t="s">
        <v>84</v>
      </c>
      <c r="B1049" s="27">
        <v>0.1</v>
      </c>
      <c r="C1049" s="27">
        <v>3.0000000000000001E-3</v>
      </c>
      <c r="D1049" s="27">
        <v>6.0000000000000001E-3</v>
      </c>
      <c r="E1049" s="27">
        <v>8.9999999999999993E-3</v>
      </c>
      <c r="F1049" s="27">
        <v>1.2999999999999999E-2</v>
      </c>
      <c r="G1049" s="27">
        <v>1.7999999999999999E-2</v>
      </c>
      <c r="H1049" s="27">
        <v>2.1999999999999999E-2</v>
      </c>
    </row>
    <row r="1050" spans="1:17" x14ac:dyDescent="0.25">
      <c r="A1050" s="27" t="s">
        <v>85</v>
      </c>
      <c r="B1050" s="27">
        <v>0.115</v>
      </c>
      <c r="C1050" s="27">
        <v>5.0000000000000001E-3</v>
      </c>
      <c r="D1050" s="27">
        <v>7.0000000000000001E-3</v>
      </c>
      <c r="E1050" s="27">
        <v>1.0999999999999999E-2</v>
      </c>
      <c r="F1050" s="27">
        <v>1.4999999999999999E-2</v>
      </c>
      <c r="G1050" s="27">
        <v>0.02</v>
      </c>
      <c r="H1050" s="27">
        <v>2.5000000000000001E-2</v>
      </c>
    </row>
    <row r="1051" spans="1:17" x14ac:dyDescent="0.25">
      <c r="A1051" s="27" t="s">
        <v>86</v>
      </c>
      <c r="B1051" s="27">
        <v>0.13</v>
      </c>
      <c r="C1051" s="27">
        <v>5.0000000000000001E-3</v>
      </c>
      <c r="D1051" s="27">
        <v>0.01</v>
      </c>
      <c r="E1051" s="27">
        <v>1.0999999999999999E-2</v>
      </c>
      <c r="F1051" s="27">
        <v>1.6E-2</v>
      </c>
      <c r="G1051" s="27">
        <v>2.1999999999999999E-2</v>
      </c>
      <c r="H1051" s="27">
        <v>2.8000000000000001E-2</v>
      </c>
    </row>
    <row r="1052" spans="1:17" x14ac:dyDescent="0.25">
      <c r="A1052" s="27" t="s">
        <v>87</v>
      </c>
      <c r="B1052" s="27">
        <v>0.14499999999999999</v>
      </c>
      <c r="C1052" s="27">
        <v>6.0000000000000001E-3</v>
      </c>
      <c r="D1052" s="27">
        <v>1.0999999999999999E-2</v>
      </c>
      <c r="E1052" s="27">
        <v>1.2999999999999999E-2</v>
      </c>
      <c r="F1052" s="27">
        <v>1.7999999999999999E-2</v>
      </c>
      <c r="G1052" s="27">
        <v>2.5000000000000001E-2</v>
      </c>
      <c r="H1052" s="27">
        <v>0.03</v>
      </c>
    </row>
    <row r="1053" spans="1:17" x14ac:dyDescent="0.25">
      <c r="A1053" s="27" t="s">
        <v>88</v>
      </c>
      <c r="B1053" s="27">
        <v>0.16</v>
      </c>
      <c r="C1053" s="27">
        <v>6.0000000000000001E-3</v>
      </c>
      <c r="D1053" s="27">
        <v>1.2E-2</v>
      </c>
      <c r="E1053" s="27">
        <v>1.4E-2</v>
      </c>
      <c r="F1053" s="27">
        <v>0.02</v>
      </c>
      <c r="G1053" s="27">
        <v>2.7E-2</v>
      </c>
      <c r="H1053" s="27">
        <v>3.3000000000000002E-2</v>
      </c>
    </row>
    <row r="1054" spans="1:17" x14ac:dyDescent="0.25">
      <c r="A1054" s="27" t="s">
        <v>89</v>
      </c>
      <c r="B1054" s="27">
        <v>0.17499999999999999</v>
      </c>
      <c r="C1054" s="27">
        <v>7.0000000000000001E-3</v>
      </c>
      <c r="D1054" s="27">
        <v>1.2999999999999999E-2</v>
      </c>
      <c r="E1054" s="27">
        <v>1.4999999999999999E-2</v>
      </c>
      <c r="F1054" s="27">
        <v>2.1000000000000001E-2</v>
      </c>
      <c r="G1054" s="27">
        <v>0.03</v>
      </c>
      <c r="H1054" s="27">
        <v>3.5999999999999997E-2</v>
      </c>
    </row>
    <row r="1055" spans="1:17" x14ac:dyDescent="0.25">
      <c r="A1055" s="27" t="s">
        <v>90</v>
      </c>
      <c r="B1055" s="27">
        <v>0.19</v>
      </c>
      <c r="C1055" s="27">
        <v>7.0000000000000001E-3</v>
      </c>
      <c r="D1055" s="27">
        <v>1.4E-2</v>
      </c>
      <c r="E1055" s="27">
        <v>1.6E-2</v>
      </c>
      <c r="F1055" s="27">
        <v>2.3E-2</v>
      </c>
      <c r="G1055" s="27">
        <v>3.2000000000000001E-2</v>
      </c>
      <c r="H1055" s="27">
        <v>3.7999999999999999E-2</v>
      </c>
    </row>
    <row r="1056" spans="1:17" x14ac:dyDescent="0.25">
      <c r="A1056" s="27" t="s">
        <v>91</v>
      </c>
      <c r="B1056" s="27">
        <v>0.20699999999999999</v>
      </c>
      <c r="C1056" s="27">
        <v>8.9999999999999993E-3</v>
      </c>
      <c r="D1056" s="27">
        <v>1.4999999999999999E-2</v>
      </c>
      <c r="E1056" s="27">
        <v>1.7000000000000001E-2</v>
      </c>
      <c r="F1056" s="27">
        <v>2.4E-2</v>
      </c>
      <c r="G1056" s="27">
        <v>3.5000000000000003E-2</v>
      </c>
      <c r="H1056" s="27">
        <v>4.2000000000000003E-2</v>
      </c>
    </row>
    <row r="1057" spans="1:8" x14ac:dyDescent="0.25">
      <c r="A1057" s="27" t="s">
        <v>92</v>
      </c>
      <c r="B1057" s="27">
        <v>0.22500000000000001</v>
      </c>
      <c r="C1057" s="27">
        <v>8.9999999999999993E-3</v>
      </c>
      <c r="D1057" s="27">
        <v>1.6E-2</v>
      </c>
      <c r="E1057" s="27">
        <v>0.02</v>
      </c>
      <c r="F1057" s="27">
        <v>2.5999999999999999E-2</v>
      </c>
      <c r="G1057" s="27">
        <v>3.6999999999999998E-2</v>
      </c>
      <c r="H1057" s="27">
        <v>4.4999999999999998E-2</v>
      </c>
    </row>
    <row r="1058" spans="1:8" x14ac:dyDescent="0.25">
      <c r="A1058" s="27" t="s">
        <v>93</v>
      </c>
      <c r="B1058" s="27">
        <v>0.245</v>
      </c>
      <c r="C1058" s="27">
        <v>1.0999999999999999E-2</v>
      </c>
      <c r="D1058" s="27">
        <v>1.7999999999999999E-2</v>
      </c>
      <c r="E1058" s="27">
        <v>2.1000000000000001E-2</v>
      </c>
      <c r="F1058" s="27">
        <v>2.7E-2</v>
      </c>
      <c r="G1058" s="27">
        <v>0.04</v>
      </c>
      <c r="H1058" s="27">
        <v>4.8000000000000001E-2</v>
      </c>
    </row>
    <row r="1059" spans="1:8" x14ac:dyDescent="0.25">
      <c r="A1059" s="27" t="s">
        <v>94</v>
      </c>
      <c r="B1059" s="27">
        <v>0.26600000000000001</v>
      </c>
      <c r="C1059" s="27">
        <v>1.0999999999999999E-2</v>
      </c>
      <c r="D1059" s="27">
        <v>1.9E-2</v>
      </c>
      <c r="E1059" s="27">
        <v>2.3E-2</v>
      </c>
      <c r="F1059" s="27">
        <v>2.9000000000000001E-2</v>
      </c>
      <c r="G1059" s="27">
        <v>4.2999999999999997E-2</v>
      </c>
      <c r="H1059" s="27">
        <v>5.1999999999999998E-2</v>
      </c>
    </row>
    <row r="1060" spans="1:8" x14ac:dyDescent="0.25">
      <c r="A1060" s="27" t="s">
        <v>95</v>
      </c>
      <c r="B1060" s="27">
        <v>0.28899999999999998</v>
      </c>
      <c r="C1060" s="27">
        <v>1.2E-2</v>
      </c>
      <c r="D1060" s="27">
        <v>0.02</v>
      </c>
      <c r="E1060" s="27">
        <v>2.4E-2</v>
      </c>
      <c r="F1060" s="27">
        <v>3.1E-2</v>
      </c>
      <c r="G1060" s="27">
        <v>4.5999999999999999E-2</v>
      </c>
      <c r="H1060" s="27">
        <v>5.6000000000000001E-2</v>
      </c>
    </row>
    <row r="1061" spans="1:8" x14ac:dyDescent="0.25">
      <c r="A1061" s="27" t="s">
        <v>96</v>
      </c>
      <c r="B1061" s="27">
        <v>0.314</v>
      </c>
      <c r="C1061" s="27">
        <v>1.2999999999999999E-2</v>
      </c>
      <c r="D1061" s="27">
        <v>2.1000000000000001E-2</v>
      </c>
      <c r="E1061" s="27">
        <v>2.5999999999999999E-2</v>
      </c>
      <c r="F1061" s="27">
        <v>3.3000000000000002E-2</v>
      </c>
      <c r="G1061" s="27">
        <v>0.05</v>
      </c>
      <c r="H1061" s="27">
        <v>0.06</v>
      </c>
    </row>
    <row r="1062" spans="1:8" x14ac:dyDescent="0.25">
      <c r="A1062" s="27" t="s">
        <v>97</v>
      </c>
      <c r="B1062" s="27">
        <v>0.34100000000000003</v>
      </c>
      <c r="C1062" s="27">
        <v>1.2999999999999999E-2</v>
      </c>
      <c r="D1062" s="27">
        <v>2.3E-2</v>
      </c>
      <c r="E1062" s="27">
        <v>2.7E-2</v>
      </c>
      <c r="F1062" s="27">
        <v>3.5000000000000003E-2</v>
      </c>
      <c r="G1062" s="27">
        <v>5.2999999999999999E-2</v>
      </c>
      <c r="H1062" s="27">
        <v>6.5000000000000002E-2</v>
      </c>
    </row>
    <row r="1063" spans="1:8" x14ac:dyDescent="0.25">
      <c r="A1063" s="27" t="s">
        <v>98</v>
      </c>
      <c r="B1063" s="27">
        <v>0.37</v>
      </c>
      <c r="C1063" s="27">
        <v>1.4E-2</v>
      </c>
      <c r="D1063" s="27">
        <v>2.5999999999999999E-2</v>
      </c>
      <c r="E1063" s="27">
        <v>0.03</v>
      </c>
      <c r="F1063" s="27">
        <v>3.9E-2</v>
      </c>
      <c r="G1063" s="27">
        <v>5.7000000000000002E-2</v>
      </c>
      <c r="H1063" s="27">
        <v>6.9000000000000006E-2</v>
      </c>
    </row>
    <row r="1064" spans="1:8" x14ac:dyDescent="0.25">
      <c r="A1064" s="27" t="s">
        <v>99</v>
      </c>
      <c r="B1064" s="27">
        <v>0.40200000000000002</v>
      </c>
      <c r="C1064" s="27">
        <v>1.4999999999999999E-2</v>
      </c>
      <c r="D1064" s="27">
        <v>2.7E-2</v>
      </c>
      <c r="E1064" s="27">
        <v>3.2000000000000001E-2</v>
      </c>
      <c r="F1064" s="27">
        <v>4.2000000000000003E-2</v>
      </c>
      <c r="G1064" s="27">
        <v>0.06</v>
      </c>
      <c r="H1064" s="27">
        <v>7.3999999999999996E-2</v>
      </c>
    </row>
    <row r="1065" spans="1:8" x14ac:dyDescent="0.25">
      <c r="A1065" s="27" t="s">
        <v>100</v>
      </c>
      <c r="B1065" s="27">
        <v>0.437</v>
      </c>
      <c r="C1065" s="27">
        <v>1.6E-2</v>
      </c>
      <c r="D1065" s="27">
        <v>2.9000000000000001E-2</v>
      </c>
      <c r="E1065" s="27">
        <v>3.5000000000000003E-2</v>
      </c>
      <c r="F1065" s="27">
        <v>4.4999999999999998E-2</v>
      </c>
      <c r="G1065" s="27">
        <v>6.5000000000000002E-2</v>
      </c>
      <c r="H1065" s="27">
        <v>7.9000000000000001E-2</v>
      </c>
    </row>
    <row r="1066" spans="1:8" x14ac:dyDescent="0.25">
      <c r="A1066" s="27" t="s">
        <v>101</v>
      </c>
      <c r="B1066" s="27">
        <v>0.47499999999999998</v>
      </c>
      <c r="C1066" s="27">
        <v>1.7999999999999999E-2</v>
      </c>
      <c r="D1066" s="27">
        <v>3.1E-2</v>
      </c>
      <c r="E1066" s="27">
        <v>3.7999999999999999E-2</v>
      </c>
      <c r="F1066" s="27">
        <v>4.9000000000000002E-2</v>
      </c>
      <c r="G1066" s="27">
        <v>6.9000000000000006E-2</v>
      </c>
      <c r="H1066" s="27">
        <v>8.5000000000000006E-2</v>
      </c>
    </row>
    <row r="1067" spans="1:8" x14ac:dyDescent="0.25">
      <c r="A1067" s="27" t="s">
        <v>102</v>
      </c>
      <c r="B1067" s="27">
        <v>0.51600000000000001</v>
      </c>
      <c r="C1067" s="27">
        <v>0.02</v>
      </c>
      <c r="D1067" s="27">
        <v>3.3000000000000002E-2</v>
      </c>
      <c r="E1067" s="27">
        <v>0.04</v>
      </c>
      <c r="F1067" s="27">
        <v>5.1999999999999998E-2</v>
      </c>
      <c r="G1067" s="27">
        <v>7.2999999999999995E-2</v>
      </c>
      <c r="H1067" s="27">
        <v>9.0999999999999998E-2</v>
      </c>
    </row>
    <row r="1068" spans="1:8" x14ac:dyDescent="0.25">
      <c r="A1068" s="27" t="s">
        <v>103</v>
      </c>
      <c r="B1068" s="27">
        <v>0.56000000000000005</v>
      </c>
      <c r="C1068" s="27">
        <v>2.1000000000000001E-2</v>
      </c>
      <c r="D1068" s="27">
        <v>3.5999999999999997E-2</v>
      </c>
      <c r="E1068" s="27">
        <v>4.3999999999999997E-2</v>
      </c>
      <c r="F1068" s="27">
        <v>5.6000000000000001E-2</v>
      </c>
      <c r="G1068" s="27">
        <v>7.8E-2</v>
      </c>
      <c r="H1068" s="27">
        <v>9.7000000000000003E-2</v>
      </c>
    </row>
    <row r="1069" spans="1:8" x14ac:dyDescent="0.25">
      <c r="A1069" s="27" t="s">
        <v>104</v>
      </c>
      <c r="B1069" s="27">
        <v>0.60799999999999998</v>
      </c>
      <c r="C1069" s="27">
        <v>2.1999999999999999E-2</v>
      </c>
      <c r="D1069" s="27">
        <v>3.7999999999999999E-2</v>
      </c>
      <c r="E1069" s="27">
        <v>4.7E-2</v>
      </c>
      <c r="F1069" s="27">
        <v>0.06</v>
      </c>
      <c r="G1069" s="27">
        <v>8.2000000000000003E-2</v>
      </c>
      <c r="H1069" s="27">
        <v>0.10299999999999999</v>
      </c>
    </row>
    <row r="1070" spans="1:8" x14ac:dyDescent="0.25">
      <c r="A1070" s="27" t="s">
        <v>105</v>
      </c>
      <c r="B1070" s="27">
        <v>0.66</v>
      </c>
      <c r="C1070" s="27">
        <v>2.4E-2</v>
      </c>
      <c r="D1070" s="27">
        <v>4.1000000000000002E-2</v>
      </c>
      <c r="E1070" s="27">
        <v>5.0999999999999997E-2</v>
      </c>
      <c r="F1070" s="27">
        <v>6.3E-2</v>
      </c>
      <c r="G1070" s="27">
        <v>8.6999999999999994E-2</v>
      </c>
      <c r="H1070" s="27">
        <v>0.11</v>
      </c>
    </row>
    <row r="1071" spans="1:8" x14ac:dyDescent="0.25">
      <c r="A1071" s="27" t="s">
        <v>106</v>
      </c>
      <c r="B1071" s="27">
        <v>0.71699999999999997</v>
      </c>
      <c r="C1071" s="27">
        <v>3.1E-2</v>
      </c>
      <c r="D1071" s="27">
        <v>4.2999999999999997E-2</v>
      </c>
      <c r="E1071" s="27">
        <v>5.3999999999999999E-2</v>
      </c>
      <c r="F1071" s="27">
        <v>6.9000000000000006E-2</v>
      </c>
      <c r="G1071" s="27">
        <v>9.2999999999999999E-2</v>
      </c>
      <c r="H1071" s="27">
        <v>0.11700000000000001</v>
      </c>
    </row>
    <row r="1072" spans="1:8" x14ac:dyDescent="0.25">
      <c r="A1072" s="27" t="s">
        <v>107</v>
      </c>
      <c r="B1072" s="27">
        <v>0.77800000000000002</v>
      </c>
      <c r="C1072" s="27">
        <v>3.3000000000000002E-2</v>
      </c>
      <c r="D1072" s="27">
        <v>4.7E-2</v>
      </c>
      <c r="E1072" s="27">
        <v>5.8999999999999997E-2</v>
      </c>
      <c r="F1072" s="27">
        <v>7.2999999999999995E-2</v>
      </c>
      <c r="G1072" s="27">
        <v>9.8000000000000004E-2</v>
      </c>
      <c r="H1072" s="27">
        <v>0.125</v>
      </c>
    </row>
    <row r="1073" spans="1:8" x14ac:dyDescent="0.25">
      <c r="A1073" s="27" t="s">
        <v>108</v>
      </c>
      <c r="B1073" s="27">
        <v>0.84499999999999997</v>
      </c>
      <c r="C1073" s="27">
        <v>3.5000000000000003E-2</v>
      </c>
      <c r="D1073" s="27">
        <v>0.05</v>
      </c>
      <c r="E1073" s="27">
        <v>6.4000000000000001E-2</v>
      </c>
      <c r="F1073" s="27">
        <v>7.6999999999999999E-2</v>
      </c>
      <c r="G1073" s="27">
        <v>0.104</v>
      </c>
      <c r="H1073" s="27">
        <v>0.13300000000000001</v>
      </c>
    </row>
    <row r="1074" spans="1:8" x14ac:dyDescent="0.25">
      <c r="A1074" s="27" t="s">
        <v>109</v>
      </c>
      <c r="B1074" s="27">
        <v>0.91700000000000004</v>
      </c>
      <c r="C1074" s="27">
        <v>3.7999999999999999E-2</v>
      </c>
      <c r="D1074" s="27">
        <v>5.3999999999999999E-2</v>
      </c>
      <c r="E1074" s="27">
        <v>6.8000000000000005E-2</v>
      </c>
      <c r="F1074" s="27">
        <v>8.3000000000000004E-2</v>
      </c>
      <c r="G1074" s="27">
        <v>0.111</v>
      </c>
      <c r="H1074" s="27">
        <v>0.14099999999999999</v>
      </c>
    </row>
    <row r="1075" spans="1:8" x14ac:dyDescent="0.25">
      <c r="A1075" s="27" t="s">
        <v>110</v>
      </c>
      <c r="B1075" s="27">
        <v>0.995</v>
      </c>
      <c r="C1075" s="27">
        <v>0.04</v>
      </c>
      <c r="D1075" s="27">
        <v>5.8000000000000003E-2</v>
      </c>
      <c r="E1075" s="27">
        <v>7.2999999999999995E-2</v>
      </c>
      <c r="F1075" s="27">
        <v>8.8999999999999996E-2</v>
      </c>
      <c r="G1075" s="27">
        <v>0.11700000000000001</v>
      </c>
      <c r="H1075" s="27">
        <v>0.15</v>
      </c>
    </row>
    <row r="1076" spans="1:8" x14ac:dyDescent="0.25">
      <c r="A1076" s="27" t="s">
        <v>111</v>
      </c>
      <c r="B1076" s="27">
        <v>1.0799999999999998</v>
      </c>
      <c r="C1076" s="27">
        <v>4.2999999999999997E-2</v>
      </c>
      <c r="D1076" s="27">
        <v>6.2E-2</v>
      </c>
      <c r="E1076" s="27">
        <v>7.8E-2</v>
      </c>
      <c r="F1076" s="27">
        <v>9.5000000000000001E-2</v>
      </c>
      <c r="G1076" s="27">
        <v>0.127</v>
      </c>
      <c r="H1076" s="27">
        <v>0.159</v>
      </c>
    </row>
    <row r="1077" spans="1:8" x14ac:dyDescent="0.25">
      <c r="A1077" s="27" t="s">
        <v>112</v>
      </c>
      <c r="B1077" s="27">
        <v>1.1719999999999999</v>
      </c>
      <c r="C1077" s="27">
        <v>4.5999999999999999E-2</v>
      </c>
      <c r="D1077" s="27">
        <v>6.6000000000000003E-2</v>
      </c>
      <c r="E1077" s="27">
        <v>8.4000000000000005E-2</v>
      </c>
      <c r="F1077" s="27">
        <v>0.10299999999999999</v>
      </c>
      <c r="G1077" s="27">
        <v>0.13600000000000001</v>
      </c>
      <c r="H1077" s="27">
        <v>0.16900000000000001</v>
      </c>
    </row>
    <row r="1078" spans="1:8" x14ac:dyDescent="0.25">
      <c r="A1078" s="27" t="s">
        <v>113</v>
      </c>
      <c r="B1078" s="27">
        <v>1.2719999999999998</v>
      </c>
      <c r="C1078" s="27">
        <v>4.9000000000000002E-2</v>
      </c>
      <c r="D1078" s="27">
        <v>7.0000000000000007E-2</v>
      </c>
      <c r="E1078" s="27">
        <v>0.09</v>
      </c>
      <c r="F1078" s="27">
        <v>0.111</v>
      </c>
      <c r="G1078" s="27">
        <v>0.14599999999999999</v>
      </c>
      <c r="H1078" s="27">
        <v>0.18</v>
      </c>
    </row>
    <row r="1079" spans="1:8" x14ac:dyDescent="0.25">
      <c r="A1079" s="27" t="s">
        <v>114</v>
      </c>
      <c r="B1079" s="27">
        <v>1.3809999999999998</v>
      </c>
      <c r="C1079" s="27">
        <v>5.1999999999999998E-2</v>
      </c>
      <c r="D1079" s="27">
        <v>7.4999999999999997E-2</v>
      </c>
      <c r="E1079" s="27">
        <v>9.7000000000000003E-2</v>
      </c>
      <c r="F1079" s="27">
        <v>0.11899999999999999</v>
      </c>
      <c r="G1079" s="27">
        <v>0.156</v>
      </c>
      <c r="H1079" s="27">
        <v>0.191</v>
      </c>
    </row>
    <row r="1080" spans="1:8" x14ac:dyDescent="0.25">
      <c r="A1080" s="27" t="s">
        <v>115</v>
      </c>
      <c r="B1080" s="27">
        <v>1.4989999999999999</v>
      </c>
      <c r="C1080" s="27">
        <v>5.5E-2</v>
      </c>
      <c r="D1080" s="27">
        <v>0.08</v>
      </c>
      <c r="E1080" s="27">
        <v>0.104</v>
      </c>
      <c r="F1080" s="27">
        <v>0.128</v>
      </c>
      <c r="G1080" s="27">
        <v>0.16700000000000001</v>
      </c>
      <c r="H1080" s="27">
        <v>0.20200000000000001</v>
      </c>
    </row>
    <row r="1081" spans="1:8" x14ac:dyDescent="0.25">
      <c r="A1081" s="27" t="s">
        <v>116</v>
      </c>
      <c r="B1081" s="27">
        <v>1.6269999999999998</v>
      </c>
      <c r="C1081" s="27">
        <v>5.8000000000000003E-2</v>
      </c>
      <c r="D1081" s="27">
        <v>8.5999999999999993E-2</v>
      </c>
      <c r="E1081" s="27">
        <v>0.112</v>
      </c>
      <c r="F1081" s="27">
        <v>0.13800000000000001</v>
      </c>
      <c r="G1081" s="27">
        <v>0.17499999999999999</v>
      </c>
      <c r="H1081" s="27">
        <v>0.217</v>
      </c>
    </row>
    <row r="1082" spans="1:8" x14ac:dyDescent="0.25">
      <c r="A1082" s="27" t="s">
        <v>117</v>
      </c>
      <c r="B1082" s="27">
        <v>1.7659999999999998</v>
      </c>
      <c r="C1082" s="27">
        <v>6.2E-2</v>
      </c>
      <c r="D1082" s="27">
        <v>9.1999999999999998E-2</v>
      </c>
      <c r="E1082" s="27">
        <v>0.12</v>
      </c>
      <c r="F1082" s="27">
        <v>0.14799999999999999</v>
      </c>
      <c r="G1082" s="27">
        <v>0.187</v>
      </c>
      <c r="H1082" s="27">
        <v>0.23300000000000001</v>
      </c>
    </row>
    <row r="1083" spans="1:8" x14ac:dyDescent="0.25">
      <c r="A1083" s="27" t="s">
        <v>118</v>
      </c>
      <c r="B1083" s="27">
        <v>1.9169999999999998</v>
      </c>
      <c r="C1083" s="27">
        <v>6.5000000000000002E-2</v>
      </c>
      <c r="D1083" s="27">
        <v>9.8000000000000004E-2</v>
      </c>
      <c r="E1083" s="27">
        <v>0.129</v>
      </c>
      <c r="F1083" s="27">
        <v>0.159</v>
      </c>
      <c r="G1083" s="27">
        <v>0.2</v>
      </c>
      <c r="H1083" s="27">
        <v>0.25</v>
      </c>
    </row>
    <row r="1084" spans="1:8" x14ac:dyDescent="0.25">
      <c r="A1084" s="27" t="s">
        <v>119</v>
      </c>
      <c r="B1084" s="27">
        <v>2.08</v>
      </c>
      <c r="C1084" s="27">
        <v>6.8000000000000005E-2</v>
      </c>
      <c r="D1084" s="27">
        <v>0.105</v>
      </c>
      <c r="E1084" s="27">
        <v>0.13800000000000001</v>
      </c>
      <c r="F1084" s="27">
        <v>0.17</v>
      </c>
      <c r="G1084" s="27">
        <v>0.215</v>
      </c>
      <c r="H1084" s="27">
        <v>0.26700000000000002</v>
      </c>
    </row>
    <row r="1085" spans="1:8" x14ac:dyDescent="0.25">
      <c r="A1085" s="27" t="s">
        <v>120</v>
      </c>
      <c r="B1085" s="27">
        <v>2.2569999999999997</v>
      </c>
      <c r="C1085" s="27">
        <v>7.1999999999999995E-2</v>
      </c>
      <c r="D1085" s="27">
        <v>0.113</v>
      </c>
      <c r="E1085" s="27">
        <v>0.14699999999999999</v>
      </c>
      <c r="F1085" s="27">
        <v>0.18099999999999999</v>
      </c>
      <c r="G1085" s="27">
        <v>0.23</v>
      </c>
      <c r="H1085" s="27">
        <v>0.28499999999999998</v>
      </c>
    </row>
    <row r="1086" spans="1:8" x14ac:dyDescent="0.25">
      <c r="A1086" s="27" t="s">
        <v>121</v>
      </c>
      <c r="B1086" s="27">
        <v>2.4489999999999998</v>
      </c>
      <c r="C1086" s="27">
        <v>7.6999999999999999E-2</v>
      </c>
      <c r="D1086" s="27">
        <v>0.12</v>
      </c>
      <c r="E1086" s="27">
        <v>0.158</v>
      </c>
      <c r="F1086" s="27">
        <v>0.19400000000000001</v>
      </c>
      <c r="G1086" s="27">
        <v>0.247</v>
      </c>
      <c r="H1086" s="27">
        <v>0.30499999999999999</v>
      </c>
    </row>
    <row r="1087" spans="1:8" x14ac:dyDescent="0.25">
      <c r="A1087" s="27" t="s">
        <v>122</v>
      </c>
      <c r="B1087" s="27">
        <v>2.6579999999999999</v>
      </c>
      <c r="C1087" s="27">
        <v>8.1000000000000003E-2</v>
      </c>
      <c r="D1087" s="27">
        <v>0.129</v>
      </c>
      <c r="E1087" s="27">
        <v>0.17</v>
      </c>
      <c r="F1087" s="27">
        <v>0.21</v>
      </c>
      <c r="G1087" s="27">
        <v>0.26700000000000002</v>
      </c>
      <c r="H1087" s="27">
        <v>0.31900000000000001</v>
      </c>
    </row>
    <row r="1088" spans="1:8" x14ac:dyDescent="0.25">
      <c r="A1088" s="27" t="s">
        <v>123</v>
      </c>
      <c r="B1088" s="27">
        <v>2.8839999999999999</v>
      </c>
      <c r="C1088" s="27">
        <v>8.5999999999999993E-2</v>
      </c>
      <c r="D1088" s="27">
        <v>0.13700000000000001</v>
      </c>
      <c r="E1088" s="27">
        <v>0.182</v>
      </c>
      <c r="F1088" s="27">
        <v>0.22600000000000001</v>
      </c>
      <c r="G1088" s="27">
        <v>0.28699999999999998</v>
      </c>
      <c r="H1088" s="27">
        <v>0.34100000000000003</v>
      </c>
    </row>
    <row r="1089" spans="1:8" x14ac:dyDescent="0.25">
      <c r="A1089" s="27" t="s">
        <v>124</v>
      </c>
      <c r="B1089" s="27">
        <v>3.13</v>
      </c>
      <c r="C1089" s="27">
        <v>9.0999999999999998E-2</v>
      </c>
      <c r="D1089" s="27">
        <v>0.14599999999999999</v>
      </c>
      <c r="E1089" s="27">
        <v>0.19500000000000001</v>
      </c>
      <c r="F1089" s="27">
        <v>0.24299999999999999</v>
      </c>
      <c r="G1089" s="27">
        <v>0.308</v>
      </c>
      <c r="H1089" s="27">
        <v>0.36599999999999999</v>
      </c>
    </row>
    <row r="1090" spans="1:8" x14ac:dyDescent="0.25">
      <c r="A1090" s="27" t="s">
        <v>125</v>
      </c>
      <c r="B1090" s="27">
        <v>3.3969999999999998</v>
      </c>
      <c r="C1090" s="27">
        <v>9.8000000000000004E-2</v>
      </c>
      <c r="D1090" s="27">
        <v>0.156</v>
      </c>
      <c r="E1090" s="27">
        <v>0.20899999999999999</v>
      </c>
      <c r="F1090" s="27">
        <v>0.26200000000000001</v>
      </c>
      <c r="G1090" s="27">
        <v>0.33100000000000002</v>
      </c>
      <c r="H1090" s="27">
        <v>0.39200000000000002</v>
      </c>
    </row>
    <row r="1091" spans="1:8" x14ac:dyDescent="0.25">
      <c r="A1091" s="27" t="s">
        <v>126</v>
      </c>
      <c r="B1091" s="27">
        <v>3.6859999999999999</v>
      </c>
      <c r="C1091" s="27">
        <v>0.105</v>
      </c>
      <c r="D1091" s="27">
        <v>0.16700000000000001</v>
      </c>
      <c r="E1091" s="27">
        <v>0.224</v>
      </c>
      <c r="F1091" s="27">
        <v>0.28199999999999997</v>
      </c>
      <c r="G1091" s="27">
        <v>0.35499999999999998</v>
      </c>
      <c r="H1091" s="27">
        <v>0.41899999999999998</v>
      </c>
    </row>
    <row r="1092" spans="1:8" x14ac:dyDescent="0.25">
      <c r="A1092" s="27" t="s">
        <v>127</v>
      </c>
      <c r="B1092" s="27">
        <v>4</v>
      </c>
      <c r="C1092" s="27">
        <v>0.112</v>
      </c>
      <c r="D1092" s="27">
        <v>0.17799999999999999</v>
      </c>
      <c r="E1092" s="27">
        <v>0.23899999999999999</v>
      </c>
      <c r="F1092" s="27">
        <v>0.30299999999999999</v>
      </c>
      <c r="G1092" s="27">
        <v>0.38200000000000001</v>
      </c>
      <c r="H1092" s="27">
        <v>0.44800000000000001</v>
      </c>
    </row>
    <row r="1093" spans="1:8" x14ac:dyDescent="0.25">
      <c r="A1093" s="27" t="s">
        <v>128</v>
      </c>
      <c r="B1093" s="27">
        <v>4.34</v>
      </c>
      <c r="C1093" s="27">
        <v>0.12</v>
      </c>
      <c r="D1093" s="27">
        <v>0.19</v>
      </c>
      <c r="E1093" s="27">
        <v>0.255</v>
      </c>
      <c r="F1093" s="27">
        <v>0.32600000000000001</v>
      </c>
      <c r="G1093" s="27">
        <v>0.41</v>
      </c>
      <c r="H1093" s="27">
        <v>0.47799999999999998</v>
      </c>
    </row>
    <row r="1094" spans="1:8" x14ac:dyDescent="0.25">
      <c r="A1094" s="27" t="s">
        <v>129</v>
      </c>
      <c r="B1094" s="27">
        <v>4.7090000000000005</v>
      </c>
      <c r="C1094" s="27">
        <v>0.128</v>
      </c>
      <c r="D1094" s="27">
        <v>0.20200000000000001</v>
      </c>
      <c r="E1094" s="27">
        <v>0.27100000000000002</v>
      </c>
      <c r="F1094" s="27">
        <v>0.34799999999999998</v>
      </c>
      <c r="G1094" s="27">
        <v>0.439</v>
      </c>
      <c r="H1094" s="27">
        <v>0.51200000000000001</v>
      </c>
    </row>
    <row r="1095" spans="1:8" x14ac:dyDescent="0.25">
      <c r="A1095" s="27" t="s">
        <v>130</v>
      </c>
      <c r="B1095" s="27">
        <v>5.1100000000000003</v>
      </c>
      <c r="C1095" s="27">
        <v>0.13800000000000001</v>
      </c>
      <c r="D1095" s="27">
        <v>0.215</v>
      </c>
      <c r="E1095" s="27">
        <v>0.28899999999999998</v>
      </c>
      <c r="F1095" s="27">
        <v>0.371</v>
      </c>
      <c r="G1095" s="27">
        <v>0.47099999999999997</v>
      </c>
      <c r="H1095" s="27">
        <v>0.54800000000000004</v>
      </c>
    </row>
    <row r="1096" spans="1:8" x14ac:dyDescent="0.25">
      <c r="A1096" s="27" t="s">
        <v>131</v>
      </c>
      <c r="B1096" s="27">
        <v>5.5449999999999999</v>
      </c>
      <c r="C1096" s="27">
        <v>0.14799999999999999</v>
      </c>
      <c r="D1096" s="27">
        <v>0.22900000000000001</v>
      </c>
      <c r="E1096" s="27">
        <v>0.307</v>
      </c>
      <c r="F1096" s="27">
        <v>0.39600000000000002</v>
      </c>
      <c r="G1096" s="27">
        <v>0.504</v>
      </c>
      <c r="H1096" s="27">
        <v>0.58599999999999997</v>
      </c>
    </row>
    <row r="1097" spans="1:8" x14ac:dyDescent="0.25">
      <c r="A1097" s="27" t="s">
        <v>132</v>
      </c>
      <c r="B1097" s="27">
        <v>6.0170000000000003</v>
      </c>
      <c r="C1097" s="27">
        <v>0.159</v>
      </c>
      <c r="D1097" s="27">
        <v>0.24299999999999999</v>
      </c>
      <c r="E1097" s="27">
        <v>0.32700000000000001</v>
      </c>
      <c r="F1097" s="27">
        <v>0.42399999999999999</v>
      </c>
      <c r="G1097" s="27">
        <v>0.53700000000000003</v>
      </c>
      <c r="H1097" s="27">
        <v>0.626</v>
      </c>
    </row>
    <row r="1098" spans="1:8" x14ac:dyDescent="0.25">
      <c r="A1098" s="27" t="s">
        <v>133</v>
      </c>
      <c r="B1098" s="27">
        <v>6.5289999999999999</v>
      </c>
      <c r="C1098" s="27">
        <v>0.17</v>
      </c>
      <c r="D1098" s="27">
        <v>0.25700000000000001</v>
      </c>
      <c r="E1098" s="27">
        <v>0.34899999999999998</v>
      </c>
      <c r="F1098" s="27">
        <v>0.45400000000000001</v>
      </c>
      <c r="G1098" s="27">
        <v>0.57199999999999995</v>
      </c>
      <c r="H1098" s="27">
        <v>0.66900000000000004</v>
      </c>
    </row>
    <row r="1099" spans="1:8" x14ac:dyDescent="0.25">
      <c r="A1099" s="27" t="s">
        <v>134</v>
      </c>
      <c r="B1099" s="27">
        <v>7.0840000000000005</v>
      </c>
      <c r="C1099" s="27">
        <v>0.182</v>
      </c>
      <c r="D1099" s="27">
        <v>0.27200000000000002</v>
      </c>
      <c r="E1099" s="27">
        <v>0.372</v>
      </c>
      <c r="F1099" s="27">
        <v>0.48499999999999999</v>
      </c>
      <c r="G1099" s="27">
        <v>0.60799999999999998</v>
      </c>
      <c r="H1099" s="27">
        <v>0.72599999999999998</v>
      </c>
    </row>
    <row r="1100" spans="1:8" x14ac:dyDescent="0.25">
      <c r="A1100" s="27" t="s">
        <v>135</v>
      </c>
      <c r="B1100" s="27">
        <v>7.6870000000000003</v>
      </c>
      <c r="C1100" s="27">
        <v>0.19500000000000001</v>
      </c>
      <c r="D1100" s="27">
        <v>0.28899999999999998</v>
      </c>
      <c r="E1100" s="27">
        <v>0.39500000000000002</v>
      </c>
      <c r="F1100" s="27">
        <v>0.51900000000000002</v>
      </c>
      <c r="G1100" s="27">
        <v>0.64600000000000002</v>
      </c>
      <c r="H1100" s="27">
        <v>0.77600000000000002</v>
      </c>
    </row>
    <row r="1101" spans="1:8" x14ac:dyDescent="0.25">
      <c r="A1101" s="27" t="s">
        <v>136</v>
      </c>
      <c r="B1101" s="27">
        <v>8.3409999999999993</v>
      </c>
      <c r="C1101" s="27">
        <v>0.20899999999999999</v>
      </c>
      <c r="D1101" s="27">
        <v>0.307</v>
      </c>
      <c r="E1101" s="27">
        <v>0.42099999999999999</v>
      </c>
      <c r="F1101" s="27">
        <v>0.55400000000000005</v>
      </c>
      <c r="G1101" s="27">
        <v>0.68700000000000006</v>
      </c>
      <c r="H1101" s="27">
        <v>0.82599999999999996</v>
      </c>
    </row>
    <row r="1102" spans="1:8" x14ac:dyDescent="0.25">
      <c r="A1102" s="27" t="s">
        <v>137</v>
      </c>
      <c r="B1102" s="27">
        <v>9.0499999999999989</v>
      </c>
      <c r="C1102" s="27">
        <v>0.224</v>
      </c>
      <c r="D1102" s="27">
        <v>0.32600000000000001</v>
      </c>
      <c r="E1102" s="27">
        <v>0.44700000000000001</v>
      </c>
      <c r="F1102" s="27">
        <v>0.59099999999999997</v>
      </c>
      <c r="G1102" s="27">
        <v>0.72899999999999998</v>
      </c>
      <c r="H1102" s="27">
        <v>0.879</v>
      </c>
    </row>
    <row r="1103" spans="1:8" x14ac:dyDescent="0.25">
      <c r="A1103" s="27" t="s">
        <v>138</v>
      </c>
      <c r="B1103" s="27">
        <v>9.82</v>
      </c>
      <c r="C1103" s="27">
        <v>0.24</v>
      </c>
      <c r="D1103" s="27">
        <v>0.34599999999999997</v>
      </c>
      <c r="E1103" s="27">
        <v>0.47499999999999998</v>
      </c>
      <c r="F1103" s="27">
        <v>0.63</v>
      </c>
      <c r="G1103" s="27">
        <v>0.77400000000000002</v>
      </c>
      <c r="H1103" s="27">
        <v>0.93400000000000005</v>
      </c>
    </row>
    <row r="1104" spans="1:8" x14ac:dyDescent="0.25">
      <c r="A1104" s="27" t="s">
        <v>139</v>
      </c>
      <c r="B1104" s="27">
        <v>10.654999999999999</v>
      </c>
      <c r="C1104" s="27">
        <v>0.25700000000000001</v>
      </c>
      <c r="D1104" s="27">
        <v>0.36699999999999999</v>
      </c>
      <c r="E1104" s="27">
        <v>0.504</v>
      </c>
      <c r="F1104" s="27">
        <v>0.67100000000000004</v>
      </c>
      <c r="G1104" s="27">
        <v>0.82199999999999995</v>
      </c>
      <c r="H1104" s="27">
        <v>0.99199999999999999</v>
      </c>
    </row>
    <row r="1105" spans="1:8" x14ac:dyDescent="0.25">
      <c r="A1105" s="27" t="s">
        <v>140</v>
      </c>
      <c r="B1105" s="27">
        <v>11.561</v>
      </c>
      <c r="C1105" s="27">
        <v>0.27600000000000002</v>
      </c>
      <c r="D1105" s="27">
        <v>0.38900000000000001</v>
      </c>
      <c r="E1105" s="27">
        <v>0.53600000000000003</v>
      </c>
      <c r="F1105" s="27">
        <v>0.71499999999999997</v>
      </c>
      <c r="G1105" s="27">
        <v>0.873</v>
      </c>
      <c r="H1105" s="27">
        <v>1.054</v>
      </c>
    </row>
    <row r="1106" spans="1:8" x14ac:dyDescent="0.25">
      <c r="A1106" s="27" t="s">
        <v>141</v>
      </c>
      <c r="B1106" s="27">
        <v>12.543999999999999</v>
      </c>
      <c r="C1106" s="27">
        <v>0.29499999999999998</v>
      </c>
      <c r="D1106" s="27">
        <v>0.41299999999999998</v>
      </c>
      <c r="E1106" s="27">
        <v>0.56899999999999995</v>
      </c>
      <c r="F1106" s="27">
        <v>0.76</v>
      </c>
      <c r="G1106" s="27">
        <v>0.92700000000000005</v>
      </c>
      <c r="H1106" s="27">
        <v>1.119</v>
      </c>
    </row>
    <row r="1107" spans="1:8" x14ac:dyDescent="0.25">
      <c r="A1107" s="27" t="s">
        <v>142</v>
      </c>
      <c r="B1107" s="27">
        <v>13.610999999999999</v>
      </c>
      <c r="C1107" s="27">
        <v>0.313</v>
      </c>
      <c r="D1107" s="27">
        <v>0.44500000000000001</v>
      </c>
      <c r="E1107" s="27">
        <v>0.60399999999999998</v>
      </c>
      <c r="F1107" s="27">
        <v>0.80800000000000005</v>
      </c>
      <c r="G1107" s="27">
        <v>0.99099999999999999</v>
      </c>
      <c r="H1107" s="27">
        <v>1.1879999999999999</v>
      </c>
    </row>
    <row r="1108" spans="1:8" x14ac:dyDescent="0.25">
      <c r="A1108" s="27" t="s">
        <v>143</v>
      </c>
      <c r="B1108" s="27">
        <v>14.767999999999999</v>
      </c>
      <c r="C1108" s="27">
        <v>0.33200000000000002</v>
      </c>
      <c r="D1108" s="27">
        <v>0.47699999999999998</v>
      </c>
      <c r="E1108" s="27">
        <v>0.64200000000000002</v>
      </c>
      <c r="F1108" s="27">
        <v>0.85799999999999998</v>
      </c>
      <c r="G1108" s="27">
        <v>1.0649999999999999</v>
      </c>
      <c r="H1108" s="27">
        <v>1.262</v>
      </c>
    </row>
    <row r="1109" spans="1:8" x14ac:dyDescent="0.25">
      <c r="A1109" s="27" t="s">
        <v>144</v>
      </c>
      <c r="B1109" s="27">
        <v>16.024000000000001</v>
      </c>
      <c r="C1109" s="27">
        <v>0.36499999999999999</v>
      </c>
      <c r="D1109" s="27">
        <v>0.51100000000000001</v>
      </c>
      <c r="E1109" s="27">
        <v>0.68200000000000005</v>
      </c>
      <c r="F1109" s="27">
        <v>0.91200000000000003</v>
      </c>
      <c r="G1109" s="27">
        <v>1.1439999999999999</v>
      </c>
      <c r="H1109" s="27">
        <v>1.341</v>
      </c>
    </row>
    <row r="1110" spans="1:8" x14ac:dyDescent="0.25">
      <c r="A1110" s="27" t="s">
        <v>145</v>
      </c>
      <c r="B1110" s="27">
        <v>17.387</v>
      </c>
      <c r="C1110" s="27">
        <v>0.38800000000000001</v>
      </c>
      <c r="D1110" s="27">
        <v>0.54600000000000004</v>
      </c>
      <c r="E1110" s="27">
        <v>0.72299999999999998</v>
      </c>
      <c r="F1110" s="27">
        <v>0.96799999999999997</v>
      </c>
      <c r="G1110" s="27">
        <v>1.2270000000000001</v>
      </c>
      <c r="H1110" s="27">
        <v>1.4339999999999999</v>
      </c>
    </row>
    <row r="1111" spans="1:8" x14ac:dyDescent="0.25">
      <c r="A1111" s="27" t="s">
        <v>146</v>
      </c>
      <c r="B1111" s="27">
        <v>18.865000000000002</v>
      </c>
      <c r="C1111" s="27">
        <v>0.39400000000000002</v>
      </c>
      <c r="D1111" s="27">
        <v>0.58399999999999996</v>
      </c>
      <c r="E1111" s="27">
        <v>0.76700000000000002</v>
      </c>
      <c r="F1111" s="27">
        <v>1.028</v>
      </c>
      <c r="G1111" s="27">
        <v>1.3160000000000001</v>
      </c>
      <c r="H1111" s="27">
        <v>1.5409999999999999</v>
      </c>
    </row>
    <row r="1112" spans="1:8" x14ac:dyDescent="0.25">
      <c r="A1112" s="27" t="s">
        <v>147</v>
      </c>
      <c r="B1112" s="27">
        <v>20.469000000000001</v>
      </c>
      <c r="C1112" s="27">
        <v>0.42599999999999999</v>
      </c>
      <c r="D1112" s="27">
        <v>0.623</v>
      </c>
      <c r="E1112" s="27">
        <v>0.85</v>
      </c>
      <c r="F1112" s="27">
        <v>1.093</v>
      </c>
      <c r="G1112" s="27">
        <v>1.409</v>
      </c>
      <c r="H1112" s="27">
        <v>1.6539999999999999</v>
      </c>
    </row>
    <row r="1113" spans="1:8" x14ac:dyDescent="0.25">
      <c r="A1113" s="27" t="s">
        <v>148</v>
      </c>
      <c r="B1113" s="27">
        <v>22.209</v>
      </c>
      <c r="C1113" s="27">
        <v>0.45700000000000002</v>
      </c>
      <c r="D1113" s="27">
        <v>0.66500000000000004</v>
      </c>
      <c r="E1113" s="27">
        <v>0.90700000000000003</v>
      </c>
      <c r="F1113" s="27">
        <v>1.161</v>
      </c>
      <c r="G1113" s="27">
        <v>1.508</v>
      </c>
      <c r="H1113" s="27">
        <v>1.774</v>
      </c>
    </row>
    <row r="1114" spans="1:8" x14ac:dyDescent="0.25">
      <c r="A1114" s="27" t="s">
        <v>149</v>
      </c>
      <c r="B1114" s="27">
        <v>24.097000000000001</v>
      </c>
      <c r="C1114" s="27">
        <v>0.49</v>
      </c>
      <c r="D1114" s="27">
        <v>0.70899999999999996</v>
      </c>
      <c r="E1114" s="27">
        <v>0.96799999999999997</v>
      </c>
      <c r="F1114" s="27">
        <v>1.232</v>
      </c>
      <c r="G1114" s="27">
        <v>1.607</v>
      </c>
      <c r="H1114" s="27">
        <v>1.9019999999999999</v>
      </c>
    </row>
    <row r="1115" spans="1:8" x14ac:dyDescent="0.25">
      <c r="A1115" s="27" t="s">
        <v>150</v>
      </c>
      <c r="B1115" s="27">
        <v>26.146000000000001</v>
      </c>
      <c r="C1115" s="27">
        <v>0.52700000000000002</v>
      </c>
      <c r="D1115" s="27">
        <v>0.755</v>
      </c>
      <c r="E1115" s="27">
        <v>1.032</v>
      </c>
      <c r="F1115" s="27">
        <v>1.3069999999999999</v>
      </c>
      <c r="G1115" s="27">
        <v>1.7110000000000001</v>
      </c>
      <c r="H1115" s="27">
        <v>2.036</v>
      </c>
    </row>
    <row r="1116" spans="1:8" x14ac:dyDescent="0.25">
      <c r="A1116" s="27" t="s">
        <v>151</v>
      </c>
      <c r="B1116" s="27">
        <v>28.369</v>
      </c>
      <c r="C1116" s="27">
        <v>0.56999999999999995</v>
      </c>
      <c r="D1116" s="27">
        <v>0.80400000000000005</v>
      </c>
      <c r="E1116" s="27">
        <v>1.1000000000000001</v>
      </c>
      <c r="F1116" s="27">
        <v>1.3859999999999999</v>
      </c>
      <c r="G1116" s="27">
        <v>1.821</v>
      </c>
      <c r="H1116" s="27">
        <v>2.1760000000000002</v>
      </c>
    </row>
    <row r="1117" spans="1:8" x14ac:dyDescent="0.25">
      <c r="A1117" s="27" t="s">
        <v>152</v>
      </c>
      <c r="B1117" s="27">
        <v>30.781000000000002</v>
      </c>
      <c r="C1117" s="27">
        <v>0.61099999999999999</v>
      </c>
      <c r="D1117" s="27">
        <v>0.85499999999999998</v>
      </c>
      <c r="E1117" s="27">
        <v>1.171</v>
      </c>
      <c r="F1117" s="27">
        <v>1.47</v>
      </c>
      <c r="G1117" s="27">
        <v>1.9379999999999999</v>
      </c>
      <c r="H1117" s="27">
        <v>2.319</v>
      </c>
    </row>
    <row r="1118" spans="1:8" x14ac:dyDescent="0.25">
      <c r="A1118" s="27" t="s">
        <v>153</v>
      </c>
      <c r="B1118" s="27">
        <v>33.397999999999996</v>
      </c>
      <c r="C1118" s="27">
        <v>0.65100000000000002</v>
      </c>
      <c r="D1118" s="27">
        <v>0.90900000000000003</v>
      </c>
      <c r="E1118" s="27">
        <v>1.2450000000000001</v>
      </c>
      <c r="F1118" s="27">
        <v>1.6240000000000001</v>
      </c>
      <c r="G1118" s="27">
        <v>2.069</v>
      </c>
      <c r="H1118" s="27">
        <v>2.4689999999999999</v>
      </c>
    </row>
    <row r="1119" spans="1:8" x14ac:dyDescent="0.25">
      <c r="A1119" s="27" t="s">
        <v>154</v>
      </c>
      <c r="B1119" s="27">
        <v>36.236999999999995</v>
      </c>
      <c r="C1119" s="27">
        <v>0.69399999999999995</v>
      </c>
      <c r="D1119" s="27">
        <v>0.97099999999999997</v>
      </c>
      <c r="E1119" s="27">
        <v>1.3240000000000001</v>
      </c>
      <c r="F1119" s="27">
        <v>1.734</v>
      </c>
      <c r="G1119" s="27">
        <v>2.206</v>
      </c>
      <c r="H1119" s="27">
        <v>2.6269999999999998</v>
      </c>
    </row>
    <row r="1120" spans="1:8" x14ac:dyDescent="0.25">
      <c r="A1120" s="27" t="s">
        <v>155</v>
      </c>
      <c r="B1120" s="27">
        <v>39.317999999999998</v>
      </c>
      <c r="C1120" s="27">
        <v>0.73699999999999999</v>
      </c>
      <c r="D1120" s="27">
        <v>1.0429999999999999</v>
      </c>
      <c r="E1120" s="27">
        <v>1.4059999999999999</v>
      </c>
      <c r="F1120" s="27">
        <v>1.85</v>
      </c>
      <c r="G1120" s="27">
        <v>2.351</v>
      </c>
      <c r="H1120" s="27">
        <v>2.8029999999999999</v>
      </c>
    </row>
    <row r="1121" spans="1:8" x14ac:dyDescent="0.25">
      <c r="A1121" s="27" t="s">
        <v>156</v>
      </c>
      <c r="B1121" s="27">
        <v>42.660999999999994</v>
      </c>
      <c r="C1121" s="27">
        <v>0.78500000000000003</v>
      </c>
      <c r="D1121" s="27">
        <v>1.119</v>
      </c>
      <c r="E1121" s="27">
        <v>1.4930000000000001</v>
      </c>
      <c r="F1121" s="27">
        <v>1.974</v>
      </c>
      <c r="G1121" s="27">
        <v>2.5030000000000001</v>
      </c>
      <c r="H1121" s="27">
        <v>2.9910000000000001</v>
      </c>
    </row>
    <row r="1122" spans="1:8" x14ac:dyDescent="0.25">
      <c r="A1122" s="27" t="s">
        <v>157</v>
      </c>
      <c r="B1122" s="27">
        <v>46.287999999999997</v>
      </c>
      <c r="C1122" s="27">
        <v>0.83799999999999997</v>
      </c>
      <c r="D1122" s="27">
        <v>1.198</v>
      </c>
      <c r="E1122" s="27">
        <v>1.585</v>
      </c>
      <c r="F1122" s="27">
        <v>2.1040000000000001</v>
      </c>
      <c r="G1122" s="27">
        <v>2.6629999999999998</v>
      </c>
      <c r="H1122" s="27">
        <v>3.1880000000000002</v>
      </c>
    </row>
    <row r="1123" spans="1:8" x14ac:dyDescent="0.25">
      <c r="A1123" s="27" t="s">
        <v>158</v>
      </c>
      <c r="B1123" s="27">
        <v>50.222999999999999</v>
      </c>
      <c r="C1123" s="27">
        <v>0.89400000000000002</v>
      </c>
      <c r="D1123" s="27">
        <v>1.2669999999999999</v>
      </c>
      <c r="E1123" s="27">
        <v>1.681</v>
      </c>
      <c r="F1123" s="27">
        <v>2.2410000000000001</v>
      </c>
      <c r="G1123" s="27">
        <v>2.8319999999999999</v>
      </c>
      <c r="H1123" s="27">
        <v>3.3959999999999999</v>
      </c>
    </row>
    <row r="1124" spans="1:8" x14ac:dyDescent="0.25">
      <c r="A1124" s="27" t="s">
        <v>159</v>
      </c>
      <c r="B1124" s="27">
        <v>54.491999999999997</v>
      </c>
      <c r="C1124" s="27">
        <v>0.95299999999999996</v>
      </c>
      <c r="D1124" s="27">
        <v>1.3660000000000001</v>
      </c>
      <c r="E1124" s="27">
        <v>1.782</v>
      </c>
      <c r="F1124" s="27">
        <v>2.3860000000000001</v>
      </c>
      <c r="G1124" s="27">
        <v>3.0419999999999998</v>
      </c>
      <c r="H1124" s="27">
        <v>3.6150000000000002</v>
      </c>
    </row>
    <row r="1125" spans="1:8" x14ac:dyDescent="0.25">
      <c r="A1125" s="27" t="s">
        <v>160</v>
      </c>
      <c r="B1125" s="27">
        <v>59.123999999999995</v>
      </c>
      <c r="C1125" s="27">
        <v>1.0149999999999999</v>
      </c>
      <c r="D1125" s="27">
        <v>1.4650000000000001</v>
      </c>
      <c r="E1125" s="27">
        <v>1.89</v>
      </c>
      <c r="F1125" s="27">
        <v>2.5390000000000001</v>
      </c>
      <c r="G1125" s="27">
        <v>3.262</v>
      </c>
      <c r="H1125" s="27">
        <v>3.8460000000000001</v>
      </c>
    </row>
    <row r="1126" spans="1:8" x14ac:dyDescent="0.25">
      <c r="A1126" s="27" t="s">
        <v>161</v>
      </c>
      <c r="B1126" s="27">
        <v>64.150000000000006</v>
      </c>
      <c r="C1126" s="27">
        <v>1.081</v>
      </c>
      <c r="D1126" s="27">
        <v>1.57</v>
      </c>
      <c r="E1126" s="27">
        <v>2.004</v>
      </c>
      <c r="F1126" s="27">
        <v>2.7</v>
      </c>
      <c r="G1126" s="27">
        <v>3.4950000000000001</v>
      </c>
      <c r="H1126" s="27">
        <v>4.1340000000000003</v>
      </c>
    </row>
    <row r="1127" spans="1:8" x14ac:dyDescent="0.25">
      <c r="A1127" s="27" t="s">
        <v>162</v>
      </c>
      <c r="B1127" s="27">
        <v>69.603000000000009</v>
      </c>
      <c r="C1127" s="27">
        <v>1.1499999999999999</v>
      </c>
      <c r="D1127" s="27">
        <v>1.6819999999999999</v>
      </c>
      <c r="E1127" s="27">
        <v>2.125</v>
      </c>
      <c r="F1127" s="27">
        <v>2.87</v>
      </c>
      <c r="G1127" s="27">
        <v>3.7410000000000001</v>
      </c>
      <c r="H1127" s="27">
        <v>4.4379999999999997</v>
      </c>
    </row>
    <row r="1128" spans="1:8" x14ac:dyDescent="0.25">
      <c r="A1128" s="27" t="s">
        <v>163</v>
      </c>
      <c r="B1128" s="27">
        <v>75.52000000000001</v>
      </c>
      <c r="C1128" s="27">
        <v>1.2230000000000001</v>
      </c>
      <c r="D1128" s="27">
        <v>1.8</v>
      </c>
      <c r="E1128" s="27">
        <v>2.2469999999999999</v>
      </c>
      <c r="F1128" s="27">
        <v>3.0489999999999999</v>
      </c>
      <c r="G1128" s="27">
        <v>4.0010000000000003</v>
      </c>
      <c r="H1128" s="27">
        <v>4.7610000000000001</v>
      </c>
    </row>
    <row r="1129" spans="1:8" x14ac:dyDescent="0.25">
      <c r="A1129" s="27" t="s">
        <v>164</v>
      </c>
      <c r="B1129" s="27">
        <v>81.94</v>
      </c>
      <c r="C1129" s="27">
        <v>1.3</v>
      </c>
      <c r="D1129" s="27">
        <v>1.9259999999999999</v>
      </c>
      <c r="E1129" s="27">
        <v>2.4079999999999999</v>
      </c>
      <c r="F1129" s="27">
        <v>3.2370000000000001</v>
      </c>
      <c r="G1129" s="27">
        <v>4.2770000000000001</v>
      </c>
      <c r="H1129" s="27">
        <v>5.1029999999999998</v>
      </c>
    </row>
    <row r="1130" spans="1:8" x14ac:dyDescent="0.25">
      <c r="A1130" s="27" t="s">
        <v>165</v>
      </c>
      <c r="B1130" s="27">
        <v>88.905000000000001</v>
      </c>
      <c r="C1130" s="27">
        <v>1.3819999999999999</v>
      </c>
      <c r="D1130" s="27">
        <v>2.0590000000000002</v>
      </c>
      <c r="E1130" s="27">
        <v>2.577</v>
      </c>
      <c r="F1130" s="27">
        <v>3.4359999999999999</v>
      </c>
      <c r="G1130" s="27">
        <v>4.5670000000000002</v>
      </c>
      <c r="H1130" s="27">
        <v>5.4649999999999999</v>
      </c>
    </row>
    <row r="1131" spans="1:8" x14ac:dyDescent="0.25">
      <c r="A1131" s="27" t="s">
        <v>166</v>
      </c>
      <c r="B1131" s="27">
        <v>96.462000000000003</v>
      </c>
      <c r="C1131" s="27">
        <v>1.4670000000000001</v>
      </c>
      <c r="D1131" s="27">
        <v>2.1949999999999998</v>
      </c>
      <c r="E1131" s="27">
        <v>2.7570000000000001</v>
      </c>
      <c r="F1131" s="27">
        <v>3.6440000000000001</v>
      </c>
      <c r="G1131" s="27">
        <v>4.8739999999999997</v>
      </c>
      <c r="H1131" s="27">
        <v>5.8490000000000002</v>
      </c>
    </row>
    <row r="1132" spans="1:8" x14ac:dyDescent="0.25">
      <c r="A1132" s="27" t="s">
        <v>167</v>
      </c>
      <c r="B1132" s="27">
        <v>104.66200000000001</v>
      </c>
      <c r="C1132" s="27">
        <v>1.5580000000000001</v>
      </c>
      <c r="D1132" s="27">
        <v>2.3319999999999999</v>
      </c>
      <c r="E1132" s="27">
        <v>2.9460000000000002</v>
      </c>
      <c r="F1132" s="27">
        <v>3.8650000000000002</v>
      </c>
      <c r="G1132" s="27">
        <v>5.1980000000000004</v>
      </c>
      <c r="H1132" s="27">
        <v>6.2539999999999996</v>
      </c>
    </row>
    <row r="1133" spans="1:8" x14ac:dyDescent="0.25">
      <c r="A1133" s="27" t="s">
        <v>168</v>
      </c>
      <c r="B1133" s="27">
        <v>113.55900000000001</v>
      </c>
      <c r="C1133" s="27">
        <v>1.6539999999999999</v>
      </c>
      <c r="D1133" s="27">
        <v>2.4769999999999999</v>
      </c>
      <c r="E1133" s="27">
        <v>3.1459999999999999</v>
      </c>
      <c r="F1133" s="27">
        <v>4.0970000000000004</v>
      </c>
      <c r="G1133" s="27">
        <v>5.5389999999999997</v>
      </c>
      <c r="H1133" s="27">
        <v>6.6820000000000004</v>
      </c>
    </row>
    <row r="1134" spans="1:8" x14ac:dyDescent="0.25">
      <c r="A1134" s="27" t="s">
        <v>169</v>
      </c>
      <c r="B1134" s="27">
        <v>123.212</v>
      </c>
      <c r="C1134" s="27">
        <v>1.756</v>
      </c>
      <c r="D1134" s="27">
        <v>2.6320000000000001</v>
      </c>
      <c r="E1134" s="27">
        <v>3.3959999999999999</v>
      </c>
      <c r="F1134" s="27">
        <v>4.3419999999999996</v>
      </c>
      <c r="G1134" s="27">
        <v>5.8979999999999997</v>
      </c>
      <c r="H1134" s="27">
        <v>7.1349999999999998</v>
      </c>
    </row>
    <row r="1135" spans="1:8" x14ac:dyDescent="0.25">
      <c r="A1135" s="27" t="s">
        <v>170</v>
      </c>
      <c r="B1135" s="27">
        <v>133.68600000000001</v>
      </c>
      <c r="C1135" s="27">
        <v>1.865</v>
      </c>
      <c r="D1135" s="27">
        <v>2.7959999999999998</v>
      </c>
      <c r="E1135" s="27">
        <v>3.6230000000000002</v>
      </c>
      <c r="F1135" s="27">
        <v>4.5990000000000002</v>
      </c>
      <c r="G1135" s="27">
        <v>6.2770000000000001</v>
      </c>
      <c r="H1135" s="27">
        <v>7.6120000000000001</v>
      </c>
    </row>
    <row r="1136" spans="1:8" x14ac:dyDescent="0.25">
      <c r="A1136" s="27" t="s">
        <v>171</v>
      </c>
      <c r="B1136" s="27">
        <v>145.05000000000001</v>
      </c>
      <c r="C1136" s="27">
        <v>1.9990000000000001</v>
      </c>
      <c r="D1136" s="27">
        <v>2.972</v>
      </c>
      <c r="E1136" s="27">
        <v>3.8610000000000002</v>
      </c>
      <c r="F1136" s="27">
        <v>4.9809999999999999</v>
      </c>
      <c r="G1136" s="27">
        <v>6.6760000000000002</v>
      </c>
      <c r="H1136" s="27">
        <v>8.1150000000000002</v>
      </c>
    </row>
    <row r="1137" spans="1:17" x14ac:dyDescent="0.25">
      <c r="A1137" s="27" t="s">
        <v>172</v>
      </c>
      <c r="B1137" s="27">
        <v>157.38</v>
      </c>
      <c r="C1137" s="27">
        <v>2.1469999999999998</v>
      </c>
      <c r="D1137" s="27">
        <v>3.1579999999999999</v>
      </c>
      <c r="E1137" s="27">
        <v>4.1120000000000001</v>
      </c>
      <c r="F1137" s="27">
        <v>5.3239999999999998</v>
      </c>
      <c r="G1137" s="27">
        <v>7.0960000000000001</v>
      </c>
      <c r="H1137" s="27">
        <v>8.6460000000000008</v>
      </c>
    </row>
    <row r="1138" spans="1:17" x14ac:dyDescent="0.25">
      <c r="A1138" s="27" t="s">
        <v>173</v>
      </c>
      <c r="B1138" s="27">
        <v>170.75800000000001</v>
      </c>
      <c r="C1138" s="27">
        <v>2.3050000000000002</v>
      </c>
      <c r="D1138" s="27">
        <v>3.3570000000000002</v>
      </c>
      <c r="E1138" s="27">
        <v>4.375</v>
      </c>
      <c r="F1138" s="27">
        <v>5.6840000000000002</v>
      </c>
      <c r="G1138" s="27">
        <v>7.5380000000000003</v>
      </c>
      <c r="H1138" s="27">
        <v>9.2050000000000001</v>
      </c>
    </row>
    <row r="1139" spans="1:17" x14ac:dyDescent="0.25">
      <c r="A1139" s="27" t="s">
        <v>174</v>
      </c>
      <c r="B1139" s="27">
        <v>185.273</v>
      </c>
      <c r="C1139" s="27">
        <v>2.4750000000000001</v>
      </c>
      <c r="D1139" s="27">
        <v>3.569</v>
      </c>
      <c r="E1139" s="27">
        <v>4.6529999999999996</v>
      </c>
      <c r="F1139" s="27">
        <v>6.0640000000000001</v>
      </c>
      <c r="G1139" s="27">
        <v>8.0039999999999996</v>
      </c>
      <c r="H1139" s="27">
        <v>9.7940000000000005</v>
      </c>
    </row>
    <row r="1140" spans="1:17" x14ac:dyDescent="0.25">
      <c r="A1140" s="27" t="s">
        <v>175</v>
      </c>
      <c r="B1140" s="27">
        <v>201.02199999999999</v>
      </c>
      <c r="C1140" s="27">
        <v>2.6579999999999999</v>
      </c>
      <c r="D1140" s="27">
        <v>3.794</v>
      </c>
      <c r="E1140" s="27">
        <v>4.944</v>
      </c>
      <c r="F1140" s="27">
        <v>6.4640000000000004</v>
      </c>
      <c r="G1140" s="27">
        <v>8.4939999999999998</v>
      </c>
      <c r="H1140" s="27">
        <v>10.414</v>
      </c>
    </row>
    <row r="1141" spans="1:17" x14ac:dyDescent="0.25">
      <c r="A1141" s="27" t="s">
        <v>176</v>
      </c>
      <c r="B1141" s="27">
        <v>218.10900000000001</v>
      </c>
      <c r="C1141" s="27">
        <v>2.8540000000000001</v>
      </c>
      <c r="D1141" s="27">
        <v>4.069</v>
      </c>
      <c r="E1141" s="27">
        <v>5.2519999999999998</v>
      </c>
      <c r="F1141" s="27">
        <v>6.8840000000000003</v>
      </c>
      <c r="G1141" s="27">
        <v>9.01</v>
      </c>
      <c r="H1141" s="27">
        <v>11.067</v>
      </c>
    </row>
    <row r="1142" spans="1:17" x14ac:dyDescent="0.25">
      <c r="A1142" s="27" t="s">
        <v>177</v>
      </c>
      <c r="B1142" s="27">
        <v>236.649</v>
      </c>
      <c r="C1142" s="27">
        <v>3.0649999999999999</v>
      </c>
      <c r="D1142" s="27">
        <v>4.37</v>
      </c>
      <c r="E1142" s="27">
        <v>5.5810000000000004</v>
      </c>
      <c r="F1142" s="27">
        <v>7.327</v>
      </c>
      <c r="G1142" s="27">
        <v>9.5530000000000008</v>
      </c>
      <c r="H1142" s="27">
        <v>11.755000000000001</v>
      </c>
    </row>
    <row r="1143" spans="1:17" x14ac:dyDescent="0.25">
      <c r="A1143" s="27" t="s">
        <v>178</v>
      </c>
      <c r="B1143" s="27">
        <v>256.76499999999999</v>
      </c>
      <c r="C1143" s="27">
        <v>3.2909999999999999</v>
      </c>
      <c r="D1143" s="27">
        <v>4.6589999999999998</v>
      </c>
      <c r="E1143" s="27">
        <v>5.9429999999999996</v>
      </c>
      <c r="F1143" s="27">
        <v>7.7919999999999998</v>
      </c>
      <c r="G1143" s="27">
        <v>10.124000000000001</v>
      </c>
      <c r="H1143" s="27">
        <v>12.478</v>
      </c>
    </row>
    <row r="1145" spans="1:17" x14ac:dyDescent="0.25">
      <c r="A1145" s="27" t="s">
        <v>589</v>
      </c>
      <c r="J1145" s="34" t="s">
        <v>62</v>
      </c>
      <c r="K1145" s="34" t="s">
        <v>61</v>
      </c>
      <c r="L1145" s="35" t="str">
        <f>$A1145</f>
        <v>Western 0.02</v>
      </c>
      <c r="M1145" s="35" t="str">
        <f t="shared" ref="M1145:Q1145" si="11">$A1145</f>
        <v>Western 0.02</v>
      </c>
      <c r="N1145" s="35" t="str">
        <f t="shared" si="11"/>
        <v>Western 0.02</v>
      </c>
      <c r="O1145" s="35" t="str">
        <f t="shared" si="11"/>
        <v>Western 0.02</v>
      </c>
      <c r="P1145" s="35" t="str">
        <f t="shared" si="11"/>
        <v>Western 0.02</v>
      </c>
      <c r="Q1145" s="35" t="str">
        <f t="shared" si="11"/>
        <v>Western 0.02</v>
      </c>
    </row>
    <row r="1146" spans="1:17" x14ac:dyDescent="0.25">
      <c r="A1146" s="27">
        <v>0.02</v>
      </c>
      <c r="C1146" s="27" t="s">
        <v>57</v>
      </c>
      <c r="J1146" s="34">
        <f>MATCH(Calculator!$E$3,B1148:B1247,1)</f>
        <v>93</v>
      </c>
      <c r="K1146" s="34">
        <f>INDEX(B1148:B1247,MATCH(Calculator!$E$3,B1148:B1247,1))</f>
        <v>145.05000000000001</v>
      </c>
      <c r="L1146" s="34">
        <f>INDEX(C1148:C$10000,$J1146)</f>
        <v>2.8290000000000002</v>
      </c>
      <c r="M1146" s="34">
        <f>INDEX(D1148:D$10000,$J1146)</f>
        <v>3.9550000000000001</v>
      </c>
      <c r="N1146" s="34">
        <f>INDEX(E1148:E$10000,$J1146)</f>
        <v>5.4160000000000004</v>
      </c>
      <c r="O1146" s="34">
        <f>INDEX(F1148:F$10000,$J1146)</f>
        <v>7.06</v>
      </c>
      <c r="P1146" s="34">
        <f>INDEX(G1148:G$10000,$J1146)</f>
        <v>8.9960000000000004</v>
      </c>
      <c r="Q1146" s="34">
        <f>INDEX(H1148:H$10000,$J1146)</f>
        <v>10.736000000000001</v>
      </c>
    </row>
    <row r="1147" spans="1:17" x14ac:dyDescent="0.25">
      <c r="A1147" s="27" t="s">
        <v>58</v>
      </c>
      <c r="B1147" s="27" t="s">
        <v>56</v>
      </c>
      <c r="C1147" s="27" t="s">
        <v>54</v>
      </c>
      <c r="D1147" s="27" t="s">
        <v>55</v>
      </c>
      <c r="E1147" s="27">
        <v>0.1</v>
      </c>
      <c r="F1147" s="27">
        <v>0.05</v>
      </c>
      <c r="G1147" s="27">
        <v>0.02</v>
      </c>
      <c r="H1147" s="27">
        <v>0.01</v>
      </c>
      <c r="J1147" s="34">
        <f>MATCH(Calculator!$E$3,B1148:B1247,1)+1</f>
        <v>94</v>
      </c>
      <c r="K1147" s="34">
        <f>INDEX(B1148:B1247,MATCH(Calculator!$E$3,B1148:B1247,1)+1)</f>
        <v>157.38</v>
      </c>
      <c r="L1147" s="34">
        <f>INDEX(C1148:C$9999,$J1147)</f>
        <v>3.0190000000000001</v>
      </c>
      <c r="M1147" s="34">
        <f>INDEX(D1148:D$9999,$J1147)</f>
        <v>4.2229999999999999</v>
      </c>
      <c r="N1147" s="34">
        <f>INDEX(E1148:E$9999,$J1147)</f>
        <v>5.758</v>
      </c>
      <c r="O1147" s="34">
        <f>INDEX(F1148:F$9999,$J1147)</f>
        <v>7.5389999999999997</v>
      </c>
      <c r="P1147" s="34">
        <f>INDEX(G1148:G$9999,$J1147)</f>
        <v>9.5939999999999994</v>
      </c>
      <c r="Q1147" s="34">
        <f>INDEX(H1148:H$9999,$J1147)</f>
        <v>11.423999999999999</v>
      </c>
    </row>
    <row r="1148" spans="1:17" ht="15.75" thickBot="1" x14ac:dyDescent="0.3">
      <c r="A1148" s="27" t="s">
        <v>180</v>
      </c>
      <c r="B1148" s="27">
        <v>2.5000000000000001E-2</v>
      </c>
      <c r="C1148" s="27">
        <v>1E-3</v>
      </c>
      <c r="D1148" s="27">
        <v>2E-3</v>
      </c>
      <c r="E1148" s="27">
        <v>3.0000000000000001E-3</v>
      </c>
      <c r="F1148" s="27">
        <v>5.0000000000000001E-3</v>
      </c>
      <c r="G1148" s="27">
        <v>6.0000000000000001E-3</v>
      </c>
      <c r="H1148" s="27">
        <v>8.0000000000000002E-3</v>
      </c>
      <c r="L1148" s="36">
        <f>_xlfn.FORECAST.LINEAR(Calculator!$E$3,L1146:L1147,K1146:K1147)</f>
        <v>2.9052773722627738</v>
      </c>
      <c r="M1148" s="36">
        <f>_xlfn.FORECAST.LINEAR(Calculator!$E$3,M1146:M1147,K1146:K1147)</f>
        <v>4.0625912408759124</v>
      </c>
      <c r="N1148" s="36">
        <f>_xlfn.FORECAST.LINEAR(Calculator!$E$3,N1146:N1147,K1146:K1147)</f>
        <v>5.5532992700729924</v>
      </c>
      <c r="O1148" s="36">
        <f>_xlfn.FORECAST.LINEAR(Calculator!$E$3,O1146:O1147,K1146:K1147)</f>
        <v>7.2522992700729922</v>
      </c>
      <c r="P1148" s="36">
        <f>_xlfn.FORECAST.LINEAR(Calculator!$E$3,P1146:P1147,K1146:K1147)</f>
        <v>9.2360729927007306</v>
      </c>
      <c r="Q1148" s="36">
        <f>_xlfn.FORECAST.LINEAR(Calculator!$E$3,Q1146:Q1147,K1146:K1147)</f>
        <v>11.012204379562045</v>
      </c>
    </row>
    <row r="1149" spans="1:17" x14ac:dyDescent="0.25">
      <c r="A1149" s="27" t="s">
        <v>181</v>
      </c>
      <c r="B1149" s="27">
        <v>0.04</v>
      </c>
      <c r="C1149" s="27">
        <v>2E-3</v>
      </c>
      <c r="D1149" s="27">
        <v>4.0000000000000001E-3</v>
      </c>
      <c r="E1149" s="27">
        <v>5.0000000000000001E-3</v>
      </c>
      <c r="F1149" s="27">
        <v>7.0000000000000001E-3</v>
      </c>
      <c r="G1149" s="27">
        <v>0.01</v>
      </c>
      <c r="H1149" s="27">
        <v>1.2E-2</v>
      </c>
    </row>
    <row r="1150" spans="1:17" x14ac:dyDescent="0.25">
      <c r="A1150" s="27" t="s">
        <v>182</v>
      </c>
      <c r="B1150" s="27">
        <v>5.5E-2</v>
      </c>
      <c r="C1150" s="27">
        <v>3.0000000000000001E-3</v>
      </c>
      <c r="D1150" s="27">
        <v>5.0000000000000001E-3</v>
      </c>
      <c r="E1150" s="27">
        <v>7.0000000000000001E-3</v>
      </c>
      <c r="F1150" s="27">
        <v>8.9999999999999993E-3</v>
      </c>
      <c r="G1150" s="27">
        <v>1.2999999999999999E-2</v>
      </c>
      <c r="H1150" s="27">
        <v>1.6E-2</v>
      </c>
    </row>
    <row r="1151" spans="1:17" x14ac:dyDescent="0.25">
      <c r="A1151" s="27" t="s">
        <v>183</v>
      </c>
      <c r="B1151" s="27">
        <v>7.0000000000000007E-2</v>
      </c>
      <c r="C1151" s="27">
        <v>4.0000000000000001E-3</v>
      </c>
      <c r="D1151" s="27">
        <v>6.0000000000000001E-3</v>
      </c>
      <c r="E1151" s="27">
        <v>8.9999999999999993E-3</v>
      </c>
      <c r="F1151" s="27">
        <v>1.0999999999999999E-2</v>
      </c>
      <c r="G1151" s="27">
        <v>1.6E-2</v>
      </c>
      <c r="H1151" s="27">
        <v>1.9E-2</v>
      </c>
    </row>
    <row r="1152" spans="1:17" x14ac:dyDescent="0.25">
      <c r="A1152" s="27" t="s">
        <v>184</v>
      </c>
      <c r="B1152" s="27">
        <v>8.5000000000000006E-2</v>
      </c>
      <c r="C1152" s="27">
        <v>5.0000000000000001E-3</v>
      </c>
      <c r="D1152" s="27">
        <v>8.0000000000000002E-3</v>
      </c>
      <c r="E1152" s="27">
        <v>1.0999999999999999E-2</v>
      </c>
      <c r="F1152" s="27">
        <v>1.4E-2</v>
      </c>
      <c r="G1152" s="27">
        <v>1.9E-2</v>
      </c>
      <c r="H1152" s="27">
        <v>2.3E-2</v>
      </c>
    </row>
    <row r="1153" spans="1:8" x14ac:dyDescent="0.25">
      <c r="A1153" s="27" t="s">
        <v>185</v>
      </c>
      <c r="B1153" s="27">
        <v>0.1</v>
      </c>
      <c r="C1153" s="27">
        <v>5.0000000000000001E-3</v>
      </c>
      <c r="D1153" s="27">
        <v>8.9999999999999993E-3</v>
      </c>
      <c r="E1153" s="27">
        <v>1.2E-2</v>
      </c>
      <c r="F1153" s="27">
        <v>1.6E-2</v>
      </c>
      <c r="G1153" s="27">
        <v>2.1999999999999999E-2</v>
      </c>
      <c r="H1153" s="27">
        <v>2.5999999999999999E-2</v>
      </c>
    </row>
    <row r="1154" spans="1:8" x14ac:dyDescent="0.25">
      <c r="A1154" s="27" t="s">
        <v>186</v>
      </c>
      <c r="B1154" s="27">
        <v>0.115</v>
      </c>
      <c r="C1154" s="27">
        <v>7.0000000000000001E-3</v>
      </c>
      <c r="D1154" s="27">
        <v>0.01</v>
      </c>
      <c r="E1154" s="27">
        <v>1.4E-2</v>
      </c>
      <c r="F1154" s="27">
        <v>1.7999999999999999E-2</v>
      </c>
      <c r="G1154" s="27">
        <v>2.5000000000000001E-2</v>
      </c>
      <c r="H1154" s="27">
        <v>2.9000000000000001E-2</v>
      </c>
    </row>
    <row r="1155" spans="1:8" x14ac:dyDescent="0.25">
      <c r="A1155" s="27" t="s">
        <v>187</v>
      </c>
      <c r="B1155" s="27">
        <v>0.13</v>
      </c>
      <c r="C1155" s="27">
        <v>8.0000000000000002E-3</v>
      </c>
      <c r="D1155" s="27">
        <v>1.2E-2</v>
      </c>
      <c r="E1155" s="27">
        <v>1.4999999999999999E-2</v>
      </c>
      <c r="F1155" s="27">
        <v>0.02</v>
      </c>
      <c r="G1155" s="27">
        <v>2.8000000000000001E-2</v>
      </c>
      <c r="H1155" s="27">
        <v>3.3000000000000002E-2</v>
      </c>
    </row>
    <row r="1156" spans="1:8" x14ac:dyDescent="0.25">
      <c r="A1156" s="27" t="s">
        <v>188</v>
      </c>
      <c r="B1156" s="27">
        <v>0.14499999999999999</v>
      </c>
      <c r="C1156" s="27">
        <v>8.9999999999999993E-3</v>
      </c>
      <c r="D1156" s="27">
        <v>1.2999999999999999E-2</v>
      </c>
      <c r="E1156" s="27">
        <v>1.6E-2</v>
      </c>
      <c r="F1156" s="27">
        <v>2.1999999999999999E-2</v>
      </c>
      <c r="G1156" s="27">
        <v>3.1E-2</v>
      </c>
      <c r="H1156" s="27">
        <v>3.6999999999999998E-2</v>
      </c>
    </row>
    <row r="1157" spans="1:8" x14ac:dyDescent="0.25">
      <c r="A1157" s="27" t="s">
        <v>189</v>
      </c>
      <c r="B1157" s="27">
        <v>0.16</v>
      </c>
      <c r="C1157" s="27">
        <v>8.9999999999999993E-3</v>
      </c>
      <c r="D1157" s="27">
        <v>1.4E-2</v>
      </c>
      <c r="E1157" s="27">
        <v>1.7999999999999999E-2</v>
      </c>
      <c r="F1157" s="27">
        <v>2.5000000000000001E-2</v>
      </c>
      <c r="G1157" s="27">
        <v>3.4000000000000002E-2</v>
      </c>
      <c r="H1157" s="27">
        <v>4.1000000000000002E-2</v>
      </c>
    </row>
    <row r="1158" spans="1:8" x14ac:dyDescent="0.25">
      <c r="A1158" s="27" t="s">
        <v>190</v>
      </c>
      <c r="B1158" s="27">
        <v>0.17499999999999999</v>
      </c>
      <c r="C1158" s="27">
        <v>0.01</v>
      </c>
      <c r="D1158" s="27">
        <v>1.4999999999999999E-2</v>
      </c>
      <c r="E1158" s="27">
        <v>0.02</v>
      </c>
      <c r="F1158" s="27">
        <v>2.5999999999999999E-2</v>
      </c>
      <c r="G1158" s="27">
        <v>3.6999999999999998E-2</v>
      </c>
      <c r="H1158" s="27">
        <v>4.3999999999999997E-2</v>
      </c>
    </row>
    <row r="1159" spans="1:8" x14ac:dyDescent="0.25">
      <c r="A1159" s="27" t="s">
        <v>191</v>
      </c>
      <c r="B1159" s="27">
        <v>0.19</v>
      </c>
      <c r="C1159" s="27">
        <v>1.0999999999999999E-2</v>
      </c>
      <c r="D1159" s="27">
        <v>1.7000000000000001E-2</v>
      </c>
      <c r="E1159" s="27">
        <v>2.1000000000000001E-2</v>
      </c>
      <c r="F1159" s="27">
        <v>2.8000000000000001E-2</v>
      </c>
      <c r="G1159" s="27">
        <v>0.04</v>
      </c>
      <c r="H1159" s="27">
        <v>4.8000000000000001E-2</v>
      </c>
    </row>
    <row r="1160" spans="1:8" x14ac:dyDescent="0.25">
      <c r="A1160" s="27" t="s">
        <v>192</v>
      </c>
      <c r="B1160" s="27">
        <v>0.20699999999999999</v>
      </c>
      <c r="C1160" s="27">
        <v>1.2E-2</v>
      </c>
      <c r="D1160" s="27">
        <v>1.7999999999999999E-2</v>
      </c>
      <c r="E1160" s="27">
        <v>2.3E-2</v>
      </c>
      <c r="F1160" s="27">
        <v>3.1E-2</v>
      </c>
      <c r="G1160" s="27">
        <v>4.2999999999999997E-2</v>
      </c>
      <c r="H1160" s="27">
        <v>5.1999999999999998E-2</v>
      </c>
    </row>
    <row r="1161" spans="1:8" x14ac:dyDescent="0.25">
      <c r="A1161" s="27" t="s">
        <v>193</v>
      </c>
      <c r="B1161" s="27">
        <v>0.22500000000000001</v>
      </c>
      <c r="C1161" s="27">
        <v>1.2999999999999999E-2</v>
      </c>
      <c r="D1161" s="27">
        <v>0.02</v>
      </c>
      <c r="E1161" s="27">
        <v>2.4E-2</v>
      </c>
      <c r="F1161" s="27">
        <v>3.3000000000000002E-2</v>
      </c>
      <c r="G1161" s="27">
        <v>4.5999999999999999E-2</v>
      </c>
      <c r="H1161" s="27">
        <v>5.6000000000000001E-2</v>
      </c>
    </row>
    <row r="1162" spans="1:8" x14ac:dyDescent="0.25">
      <c r="A1162" s="27" t="s">
        <v>194</v>
      </c>
      <c r="B1162" s="27">
        <v>0.245</v>
      </c>
      <c r="C1162" s="27">
        <v>1.4E-2</v>
      </c>
      <c r="D1162" s="27">
        <v>2.1000000000000001E-2</v>
      </c>
      <c r="E1162" s="27">
        <v>2.5999999999999999E-2</v>
      </c>
      <c r="F1162" s="27">
        <v>3.5000000000000003E-2</v>
      </c>
      <c r="G1162" s="27">
        <v>4.9000000000000002E-2</v>
      </c>
      <c r="H1162" s="27">
        <v>0.06</v>
      </c>
    </row>
    <row r="1163" spans="1:8" x14ac:dyDescent="0.25">
      <c r="A1163" s="27" t="s">
        <v>195</v>
      </c>
      <c r="B1163" s="27">
        <v>0.26600000000000001</v>
      </c>
      <c r="C1163" s="27">
        <v>1.6E-2</v>
      </c>
      <c r="D1163" s="27">
        <v>2.3E-2</v>
      </c>
      <c r="E1163" s="27">
        <v>2.8000000000000001E-2</v>
      </c>
      <c r="F1163" s="27">
        <v>3.7999999999999999E-2</v>
      </c>
      <c r="G1163" s="27">
        <v>5.1999999999999998E-2</v>
      </c>
      <c r="H1163" s="27">
        <v>6.5000000000000002E-2</v>
      </c>
    </row>
    <row r="1164" spans="1:8" x14ac:dyDescent="0.25">
      <c r="A1164" s="27" t="s">
        <v>196</v>
      </c>
      <c r="B1164" s="27">
        <v>0.28899999999999998</v>
      </c>
      <c r="C1164" s="27">
        <v>1.7000000000000001E-2</v>
      </c>
      <c r="D1164" s="27">
        <v>2.5000000000000001E-2</v>
      </c>
      <c r="E1164" s="27">
        <v>0.03</v>
      </c>
      <c r="F1164" s="27">
        <v>0.04</v>
      </c>
      <c r="G1164" s="27">
        <v>5.6000000000000001E-2</v>
      </c>
      <c r="H1164" s="27">
        <v>6.9000000000000006E-2</v>
      </c>
    </row>
    <row r="1165" spans="1:8" x14ac:dyDescent="0.25">
      <c r="A1165" s="27" t="s">
        <v>197</v>
      </c>
      <c r="B1165" s="27">
        <v>0.314</v>
      </c>
      <c r="C1165" s="27">
        <v>1.9E-2</v>
      </c>
      <c r="D1165" s="27">
        <v>2.7E-2</v>
      </c>
      <c r="E1165" s="27">
        <v>3.2000000000000001E-2</v>
      </c>
      <c r="F1165" s="27">
        <v>4.2999999999999997E-2</v>
      </c>
      <c r="G1165" s="27">
        <v>0.06</v>
      </c>
      <c r="H1165" s="27">
        <v>7.4999999999999997E-2</v>
      </c>
    </row>
    <row r="1166" spans="1:8" x14ac:dyDescent="0.25">
      <c r="A1166" s="27" t="s">
        <v>198</v>
      </c>
      <c r="B1166" s="27">
        <v>0.34100000000000003</v>
      </c>
      <c r="C1166" s="27">
        <v>0.02</v>
      </c>
      <c r="D1166" s="27">
        <v>2.9000000000000001E-2</v>
      </c>
      <c r="E1166" s="27">
        <v>3.4000000000000002E-2</v>
      </c>
      <c r="F1166" s="27">
        <v>4.5999999999999999E-2</v>
      </c>
      <c r="G1166" s="27">
        <v>6.4000000000000001E-2</v>
      </c>
      <c r="H1166" s="27">
        <v>0.08</v>
      </c>
    </row>
    <row r="1167" spans="1:8" x14ac:dyDescent="0.25">
      <c r="A1167" s="27" t="s">
        <v>199</v>
      </c>
      <c r="B1167" s="27">
        <v>0.37</v>
      </c>
      <c r="C1167" s="27">
        <v>2.1999999999999999E-2</v>
      </c>
      <c r="D1167" s="27">
        <v>3.2000000000000001E-2</v>
      </c>
      <c r="E1167" s="27">
        <v>3.6999999999999998E-2</v>
      </c>
      <c r="F1167" s="27">
        <v>5.0999999999999997E-2</v>
      </c>
      <c r="G1167" s="27">
        <v>6.9000000000000006E-2</v>
      </c>
      <c r="H1167" s="27">
        <v>8.5999999999999993E-2</v>
      </c>
    </row>
    <row r="1168" spans="1:8" x14ac:dyDescent="0.25">
      <c r="A1168" s="27" t="s">
        <v>200</v>
      </c>
      <c r="B1168" s="27">
        <v>0.40200000000000002</v>
      </c>
      <c r="C1168" s="27">
        <v>2.3E-2</v>
      </c>
      <c r="D1168" s="27">
        <v>3.4000000000000002E-2</v>
      </c>
      <c r="E1168" s="27">
        <v>3.9E-2</v>
      </c>
      <c r="F1168" s="27">
        <v>5.3999999999999999E-2</v>
      </c>
      <c r="G1168" s="27">
        <v>7.4999999999999997E-2</v>
      </c>
      <c r="H1168" s="27">
        <v>9.1999999999999998E-2</v>
      </c>
    </row>
    <row r="1169" spans="1:8" x14ac:dyDescent="0.25">
      <c r="A1169" s="27" t="s">
        <v>201</v>
      </c>
      <c r="B1169" s="27">
        <v>0.437</v>
      </c>
      <c r="C1169" s="27">
        <v>2.5000000000000001E-2</v>
      </c>
      <c r="D1169" s="27">
        <v>3.6999999999999998E-2</v>
      </c>
      <c r="E1169" s="27">
        <v>4.2000000000000003E-2</v>
      </c>
      <c r="F1169" s="27">
        <v>5.8000000000000003E-2</v>
      </c>
      <c r="G1169" s="27">
        <v>0.08</v>
      </c>
      <c r="H1169" s="27">
        <v>9.8000000000000004E-2</v>
      </c>
    </row>
    <row r="1170" spans="1:8" x14ac:dyDescent="0.25">
      <c r="A1170" s="27" t="s">
        <v>202</v>
      </c>
      <c r="B1170" s="27">
        <v>0.47499999999999998</v>
      </c>
      <c r="C1170" s="27">
        <v>2.7E-2</v>
      </c>
      <c r="D1170" s="27">
        <v>0.04</v>
      </c>
      <c r="E1170" s="27">
        <v>4.5999999999999999E-2</v>
      </c>
      <c r="F1170" s="27">
        <v>6.2E-2</v>
      </c>
      <c r="G1170" s="27">
        <v>8.5999999999999993E-2</v>
      </c>
      <c r="H1170" s="27">
        <v>0.105</v>
      </c>
    </row>
    <row r="1171" spans="1:8" x14ac:dyDescent="0.25">
      <c r="A1171" s="27" t="s">
        <v>203</v>
      </c>
      <c r="B1171" s="27">
        <v>0.51600000000000001</v>
      </c>
      <c r="C1171" s="27">
        <v>2.9000000000000001E-2</v>
      </c>
      <c r="D1171" s="27">
        <v>4.2999999999999997E-2</v>
      </c>
      <c r="E1171" s="27">
        <v>4.9000000000000002E-2</v>
      </c>
      <c r="F1171" s="27">
        <v>6.6000000000000003E-2</v>
      </c>
      <c r="G1171" s="27">
        <v>9.1999999999999998E-2</v>
      </c>
      <c r="H1171" s="27">
        <v>0.112</v>
      </c>
    </row>
    <row r="1172" spans="1:8" x14ac:dyDescent="0.25">
      <c r="A1172" s="27" t="s">
        <v>204</v>
      </c>
      <c r="B1172" s="27">
        <v>0.56000000000000005</v>
      </c>
      <c r="C1172" s="27">
        <v>3.1E-2</v>
      </c>
      <c r="D1172" s="27">
        <v>4.5999999999999999E-2</v>
      </c>
      <c r="E1172" s="27">
        <v>5.2999999999999999E-2</v>
      </c>
      <c r="F1172" s="27">
        <v>7.0000000000000007E-2</v>
      </c>
      <c r="G1172" s="27">
        <v>9.9000000000000005E-2</v>
      </c>
      <c r="H1172" s="27">
        <v>0.11899999999999999</v>
      </c>
    </row>
    <row r="1173" spans="1:8" x14ac:dyDescent="0.25">
      <c r="A1173" s="27" t="s">
        <v>205</v>
      </c>
      <c r="B1173" s="27">
        <v>0.60799999999999998</v>
      </c>
      <c r="C1173" s="27">
        <v>3.3000000000000002E-2</v>
      </c>
      <c r="D1173" s="27">
        <v>4.9000000000000002E-2</v>
      </c>
      <c r="E1173" s="27">
        <v>5.7000000000000002E-2</v>
      </c>
      <c r="F1173" s="27">
        <v>7.4999999999999997E-2</v>
      </c>
      <c r="G1173" s="27">
        <v>0.106</v>
      </c>
      <c r="H1173" s="27">
        <v>0.127</v>
      </c>
    </row>
    <row r="1174" spans="1:8" x14ac:dyDescent="0.25">
      <c r="A1174" s="27" t="s">
        <v>206</v>
      </c>
      <c r="B1174" s="27">
        <v>0.66</v>
      </c>
      <c r="C1174" s="27">
        <v>3.5000000000000003E-2</v>
      </c>
      <c r="D1174" s="27">
        <v>5.1999999999999998E-2</v>
      </c>
      <c r="E1174" s="27">
        <v>6.0999999999999999E-2</v>
      </c>
      <c r="F1174" s="27">
        <v>0.08</v>
      </c>
      <c r="G1174" s="27">
        <v>0.114</v>
      </c>
      <c r="H1174" s="27">
        <v>0.13700000000000001</v>
      </c>
    </row>
    <row r="1175" spans="1:8" x14ac:dyDescent="0.25">
      <c r="A1175" s="27" t="s">
        <v>207</v>
      </c>
      <c r="B1175" s="27">
        <v>0.71699999999999997</v>
      </c>
      <c r="C1175" s="27">
        <v>3.6999999999999998E-2</v>
      </c>
      <c r="D1175" s="27">
        <v>5.5E-2</v>
      </c>
      <c r="E1175" s="27">
        <v>6.5000000000000002E-2</v>
      </c>
      <c r="F1175" s="27">
        <v>8.6999999999999994E-2</v>
      </c>
      <c r="G1175" s="27">
        <v>0.122</v>
      </c>
      <c r="H1175" s="27">
        <v>0.14699999999999999</v>
      </c>
    </row>
    <row r="1176" spans="1:8" x14ac:dyDescent="0.25">
      <c r="A1176" s="27" t="s">
        <v>208</v>
      </c>
      <c r="B1176" s="27">
        <v>0.77800000000000002</v>
      </c>
      <c r="C1176" s="27">
        <v>3.9E-2</v>
      </c>
      <c r="D1176" s="27">
        <v>5.8999999999999997E-2</v>
      </c>
      <c r="E1176" s="27">
        <v>7.0000000000000007E-2</v>
      </c>
      <c r="F1176" s="27">
        <v>9.2999999999999999E-2</v>
      </c>
      <c r="G1176" s="27">
        <v>0.13100000000000001</v>
      </c>
      <c r="H1176" s="27">
        <v>0.158</v>
      </c>
    </row>
    <row r="1177" spans="1:8" x14ac:dyDescent="0.25">
      <c r="A1177" s="27" t="s">
        <v>209</v>
      </c>
      <c r="B1177" s="27">
        <v>0.84499999999999997</v>
      </c>
      <c r="C1177" s="27">
        <v>4.2000000000000003E-2</v>
      </c>
      <c r="D1177" s="27">
        <v>6.3E-2</v>
      </c>
      <c r="E1177" s="27">
        <v>7.4999999999999997E-2</v>
      </c>
      <c r="F1177" s="27">
        <v>0.1</v>
      </c>
      <c r="G1177" s="27">
        <v>0.14099999999999999</v>
      </c>
      <c r="H1177" s="27">
        <v>0.16900000000000001</v>
      </c>
    </row>
    <row r="1178" spans="1:8" x14ac:dyDescent="0.25">
      <c r="A1178" s="27" t="s">
        <v>210</v>
      </c>
      <c r="B1178" s="27">
        <v>0.91700000000000004</v>
      </c>
      <c r="C1178" s="27">
        <v>4.3999999999999997E-2</v>
      </c>
      <c r="D1178" s="27">
        <v>6.7000000000000004E-2</v>
      </c>
      <c r="E1178" s="27">
        <v>0.08</v>
      </c>
      <c r="F1178" s="27">
        <v>0.106</v>
      </c>
      <c r="G1178" s="27">
        <v>0.152</v>
      </c>
      <c r="H1178" s="27">
        <v>0.182</v>
      </c>
    </row>
    <row r="1179" spans="1:8" x14ac:dyDescent="0.25">
      <c r="A1179" s="27" t="s">
        <v>211</v>
      </c>
      <c r="B1179" s="27">
        <v>0.995</v>
      </c>
      <c r="C1179" s="27">
        <v>4.8000000000000001E-2</v>
      </c>
      <c r="D1179" s="27">
        <v>7.1999999999999995E-2</v>
      </c>
      <c r="E1179" s="27">
        <v>8.5999999999999993E-2</v>
      </c>
      <c r="F1179" s="27">
        <v>0.113</v>
      </c>
      <c r="G1179" s="27">
        <v>0.16300000000000001</v>
      </c>
      <c r="H1179" s="27">
        <v>0.19500000000000001</v>
      </c>
    </row>
    <row r="1180" spans="1:8" x14ac:dyDescent="0.25">
      <c r="A1180" s="27" t="s">
        <v>212</v>
      </c>
      <c r="B1180" s="27">
        <v>1.0799999999999998</v>
      </c>
      <c r="C1180" s="27">
        <v>5.1999999999999998E-2</v>
      </c>
      <c r="D1180" s="27">
        <v>7.5999999999999998E-2</v>
      </c>
      <c r="E1180" s="27">
        <v>9.0999999999999998E-2</v>
      </c>
      <c r="F1180" s="27">
        <v>0.11899999999999999</v>
      </c>
      <c r="G1180" s="27">
        <v>0.17399999999999999</v>
      </c>
      <c r="H1180" s="27">
        <v>0.21</v>
      </c>
    </row>
    <row r="1181" spans="1:8" x14ac:dyDescent="0.25">
      <c r="A1181" s="27" t="s">
        <v>213</v>
      </c>
      <c r="B1181" s="27">
        <v>1.1719999999999999</v>
      </c>
      <c r="C1181" s="27">
        <v>5.5E-2</v>
      </c>
      <c r="D1181" s="27">
        <v>8.2000000000000003E-2</v>
      </c>
      <c r="E1181" s="27">
        <v>9.7000000000000003E-2</v>
      </c>
      <c r="F1181" s="27">
        <v>0.127</v>
      </c>
      <c r="G1181" s="27">
        <v>0.187</v>
      </c>
      <c r="H1181" s="27">
        <v>0.22500000000000001</v>
      </c>
    </row>
    <row r="1182" spans="1:8" x14ac:dyDescent="0.25">
      <c r="A1182" s="27" t="s">
        <v>214</v>
      </c>
      <c r="B1182" s="27">
        <v>1.2719999999999998</v>
      </c>
      <c r="C1182" s="27">
        <v>0.06</v>
      </c>
      <c r="D1182" s="27">
        <v>8.8999999999999996E-2</v>
      </c>
      <c r="E1182" s="27">
        <v>0.105</v>
      </c>
      <c r="F1182" s="27">
        <v>0.13700000000000001</v>
      </c>
      <c r="G1182" s="27">
        <v>0.2</v>
      </c>
      <c r="H1182" s="27">
        <v>0.24199999999999999</v>
      </c>
    </row>
    <row r="1183" spans="1:8" x14ac:dyDescent="0.25">
      <c r="A1183" s="27" t="s">
        <v>215</v>
      </c>
      <c r="B1183" s="27">
        <v>1.3809999999999998</v>
      </c>
      <c r="C1183" s="27">
        <v>6.4000000000000001E-2</v>
      </c>
      <c r="D1183" s="27">
        <v>9.6000000000000002E-2</v>
      </c>
      <c r="E1183" s="27">
        <v>0.112</v>
      </c>
      <c r="F1183" s="27">
        <v>0.14699999999999999</v>
      </c>
      <c r="G1183" s="27">
        <v>0.214</v>
      </c>
      <c r="H1183" s="27">
        <v>0.26</v>
      </c>
    </row>
    <row r="1184" spans="1:8" x14ac:dyDescent="0.25">
      <c r="A1184" s="27" t="s">
        <v>216</v>
      </c>
      <c r="B1184" s="27">
        <v>1.4989999999999999</v>
      </c>
      <c r="C1184" s="27">
        <v>6.9000000000000006E-2</v>
      </c>
      <c r="D1184" s="27">
        <v>0.10299999999999999</v>
      </c>
      <c r="E1184" s="27">
        <v>0.121</v>
      </c>
      <c r="F1184" s="27">
        <v>0.158</v>
      </c>
      <c r="G1184" s="27">
        <v>0.22900000000000001</v>
      </c>
      <c r="H1184" s="27">
        <v>0.28000000000000003</v>
      </c>
    </row>
    <row r="1185" spans="1:8" x14ac:dyDescent="0.25">
      <c r="A1185" s="27" t="s">
        <v>217</v>
      </c>
      <c r="B1185" s="27">
        <v>1.6269999999999998</v>
      </c>
      <c r="C1185" s="27">
        <v>7.3999999999999996E-2</v>
      </c>
      <c r="D1185" s="27">
        <v>0.11</v>
      </c>
      <c r="E1185" s="27">
        <v>0.13</v>
      </c>
      <c r="F1185" s="27">
        <v>0.16900000000000001</v>
      </c>
      <c r="G1185" s="27">
        <v>0.24399999999999999</v>
      </c>
      <c r="H1185" s="27">
        <v>0.3</v>
      </c>
    </row>
    <row r="1186" spans="1:8" x14ac:dyDescent="0.25">
      <c r="A1186" s="27" t="s">
        <v>218</v>
      </c>
      <c r="B1186" s="27">
        <v>1.7659999999999998</v>
      </c>
      <c r="C1186" s="27">
        <v>0.08</v>
      </c>
      <c r="D1186" s="27">
        <v>0.11700000000000001</v>
      </c>
      <c r="E1186" s="27">
        <v>0.13900000000000001</v>
      </c>
      <c r="F1186" s="27">
        <v>0.18099999999999999</v>
      </c>
      <c r="G1186" s="27">
        <v>0.26100000000000001</v>
      </c>
      <c r="H1186" s="27">
        <v>0.32100000000000001</v>
      </c>
    </row>
    <row r="1187" spans="1:8" x14ac:dyDescent="0.25">
      <c r="A1187" s="27" t="s">
        <v>219</v>
      </c>
      <c r="B1187" s="27">
        <v>1.9169999999999998</v>
      </c>
      <c r="C1187" s="27">
        <v>8.5999999999999993E-2</v>
      </c>
      <c r="D1187" s="27">
        <v>0.125</v>
      </c>
      <c r="E1187" s="27">
        <v>0.15</v>
      </c>
      <c r="F1187" s="27">
        <v>0.19400000000000001</v>
      </c>
      <c r="G1187" s="27">
        <v>0.27800000000000002</v>
      </c>
      <c r="H1187" s="27">
        <v>0.34399999999999997</v>
      </c>
    </row>
    <row r="1188" spans="1:8" x14ac:dyDescent="0.25">
      <c r="A1188" s="27" t="s">
        <v>220</v>
      </c>
      <c r="B1188" s="27">
        <v>2.08</v>
      </c>
      <c r="C1188" s="27">
        <v>9.1999999999999998E-2</v>
      </c>
      <c r="D1188" s="27">
        <v>0.13400000000000001</v>
      </c>
      <c r="E1188" s="27">
        <v>0.161</v>
      </c>
      <c r="F1188" s="27">
        <v>0.20799999999999999</v>
      </c>
      <c r="G1188" s="27">
        <v>0.29599999999999999</v>
      </c>
      <c r="H1188" s="27">
        <v>0.36799999999999999</v>
      </c>
    </row>
    <row r="1189" spans="1:8" x14ac:dyDescent="0.25">
      <c r="A1189" s="27" t="s">
        <v>221</v>
      </c>
      <c r="B1189" s="27">
        <v>2.2569999999999997</v>
      </c>
      <c r="C1189" s="27">
        <v>9.9000000000000005E-2</v>
      </c>
      <c r="D1189" s="27">
        <v>0.14299999999999999</v>
      </c>
      <c r="E1189" s="27">
        <v>0.17399999999999999</v>
      </c>
      <c r="F1189" s="27">
        <v>0.222</v>
      </c>
      <c r="G1189" s="27">
        <v>0.316</v>
      </c>
      <c r="H1189" s="27">
        <v>0.39400000000000002</v>
      </c>
    </row>
    <row r="1190" spans="1:8" x14ac:dyDescent="0.25">
      <c r="A1190" s="27" t="s">
        <v>222</v>
      </c>
      <c r="B1190" s="27">
        <v>2.4489999999999998</v>
      </c>
      <c r="C1190" s="27">
        <v>0.106</v>
      </c>
      <c r="D1190" s="27">
        <v>0.152</v>
      </c>
      <c r="E1190" s="27">
        <v>0.187</v>
      </c>
      <c r="F1190" s="27">
        <v>0.23799999999999999</v>
      </c>
      <c r="G1190" s="27">
        <v>0.33600000000000002</v>
      </c>
      <c r="H1190" s="27">
        <v>0.42</v>
      </c>
    </row>
    <row r="1191" spans="1:8" x14ac:dyDescent="0.25">
      <c r="A1191" s="27" t="s">
        <v>223</v>
      </c>
      <c r="B1191" s="27">
        <v>2.6579999999999999</v>
      </c>
      <c r="C1191" s="27">
        <v>0.114</v>
      </c>
      <c r="D1191" s="27">
        <v>0.16200000000000001</v>
      </c>
      <c r="E1191" s="27">
        <v>0.20100000000000001</v>
      </c>
      <c r="F1191" s="27">
        <v>0.254</v>
      </c>
      <c r="G1191" s="27">
        <v>0.35699999999999998</v>
      </c>
      <c r="H1191" s="27">
        <v>0.44900000000000001</v>
      </c>
    </row>
    <row r="1192" spans="1:8" x14ac:dyDescent="0.25">
      <c r="A1192" s="27" t="s">
        <v>224</v>
      </c>
      <c r="B1192" s="27">
        <v>2.8839999999999999</v>
      </c>
      <c r="C1192" s="27">
        <v>0.122</v>
      </c>
      <c r="D1192" s="27">
        <v>0.17299999999999999</v>
      </c>
      <c r="E1192" s="27">
        <v>0.216</v>
      </c>
      <c r="F1192" s="27">
        <v>0.27200000000000002</v>
      </c>
      <c r="G1192" s="27">
        <v>0.38</v>
      </c>
      <c r="H1192" s="27">
        <v>0.47899999999999998</v>
      </c>
    </row>
    <row r="1193" spans="1:8" x14ac:dyDescent="0.25">
      <c r="A1193" s="27" t="s">
        <v>225</v>
      </c>
      <c r="B1193" s="27">
        <v>3.13</v>
      </c>
      <c r="C1193" s="27">
        <v>0.13100000000000001</v>
      </c>
      <c r="D1193" s="27">
        <v>0.184</v>
      </c>
      <c r="E1193" s="27">
        <v>0.23300000000000001</v>
      </c>
      <c r="F1193" s="27">
        <v>0.28999999999999998</v>
      </c>
      <c r="G1193" s="27">
        <v>0.40300000000000002</v>
      </c>
      <c r="H1193" s="27">
        <v>0.51</v>
      </c>
    </row>
    <row r="1194" spans="1:8" x14ac:dyDescent="0.25">
      <c r="A1194" s="27" t="s">
        <v>226</v>
      </c>
      <c r="B1194" s="27">
        <v>3.3969999999999998</v>
      </c>
      <c r="C1194" s="27">
        <v>0.14000000000000001</v>
      </c>
      <c r="D1194" s="27">
        <v>0.19700000000000001</v>
      </c>
      <c r="E1194" s="27">
        <v>0.252</v>
      </c>
      <c r="F1194" s="27">
        <v>0.309</v>
      </c>
      <c r="G1194" s="27">
        <v>0.42799999999999999</v>
      </c>
      <c r="H1194" s="27">
        <v>0.54300000000000004</v>
      </c>
    </row>
    <row r="1195" spans="1:8" x14ac:dyDescent="0.25">
      <c r="A1195" s="27" t="s">
        <v>227</v>
      </c>
      <c r="B1195" s="27">
        <v>3.6859999999999999</v>
      </c>
      <c r="C1195" s="27">
        <v>0.14899999999999999</v>
      </c>
      <c r="D1195" s="27">
        <v>0.21299999999999999</v>
      </c>
      <c r="E1195" s="27">
        <v>0.27100000000000002</v>
      </c>
      <c r="F1195" s="27">
        <v>0.33500000000000002</v>
      </c>
      <c r="G1195" s="27">
        <v>0.45400000000000001</v>
      </c>
      <c r="H1195" s="27">
        <v>0.57799999999999996</v>
      </c>
    </row>
    <row r="1196" spans="1:8" x14ac:dyDescent="0.25">
      <c r="A1196" s="27" t="s">
        <v>228</v>
      </c>
      <c r="B1196" s="27">
        <v>4</v>
      </c>
      <c r="C1196" s="27">
        <v>0.159</v>
      </c>
      <c r="D1196" s="27">
        <v>0.22900000000000001</v>
      </c>
      <c r="E1196" s="27">
        <v>0.29199999999999998</v>
      </c>
      <c r="F1196" s="27">
        <v>0.35799999999999998</v>
      </c>
      <c r="G1196" s="27">
        <v>0.48199999999999998</v>
      </c>
      <c r="H1196" s="27">
        <v>0.61499999999999999</v>
      </c>
    </row>
    <row r="1197" spans="1:8" x14ac:dyDescent="0.25">
      <c r="A1197" s="27" t="s">
        <v>229</v>
      </c>
      <c r="B1197" s="27">
        <v>4.34</v>
      </c>
      <c r="C1197" s="27">
        <v>0.17</v>
      </c>
      <c r="D1197" s="27">
        <v>0.245</v>
      </c>
      <c r="E1197" s="27">
        <v>0.315</v>
      </c>
      <c r="F1197" s="27">
        <v>0.38600000000000001</v>
      </c>
      <c r="G1197" s="27">
        <v>0.51100000000000001</v>
      </c>
      <c r="H1197" s="27">
        <v>0.65400000000000003</v>
      </c>
    </row>
    <row r="1198" spans="1:8" x14ac:dyDescent="0.25">
      <c r="A1198" s="27" t="s">
        <v>230</v>
      </c>
      <c r="B1198" s="27">
        <v>4.7090000000000005</v>
      </c>
      <c r="C1198" s="27">
        <v>0.18099999999999999</v>
      </c>
      <c r="D1198" s="27">
        <v>0.26300000000000001</v>
      </c>
      <c r="E1198" s="27">
        <v>0.33900000000000002</v>
      </c>
      <c r="F1198" s="27">
        <v>0.41599999999999998</v>
      </c>
      <c r="G1198" s="27">
        <v>0.55500000000000005</v>
      </c>
      <c r="H1198" s="27">
        <v>0.69399999999999995</v>
      </c>
    </row>
    <row r="1199" spans="1:8" x14ac:dyDescent="0.25">
      <c r="A1199" s="27" t="s">
        <v>231</v>
      </c>
      <c r="B1199" s="27">
        <v>5.1100000000000003</v>
      </c>
      <c r="C1199" s="27">
        <v>0.193</v>
      </c>
      <c r="D1199" s="27">
        <v>0.28100000000000003</v>
      </c>
      <c r="E1199" s="27">
        <v>0.36499999999999999</v>
      </c>
      <c r="F1199" s="27">
        <v>0.44800000000000001</v>
      </c>
      <c r="G1199" s="27">
        <v>0.59499999999999997</v>
      </c>
      <c r="H1199" s="27">
        <v>0.73699999999999999</v>
      </c>
    </row>
    <row r="1200" spans="1:8" x14ac:dyDescent="0.25">
      <c r="A1200" s="27" t="s">
        <v>232</v>
      </c>
      <c r="B1200" s="27">
        <v>5.5449999999999999</v>
      </c>
      <c r="C1200" s="27">
        <v>0.20499999999999999</v>
      </c>
      <c r="D1200" s="27">
        <v>0.30099999999999999</v>
      </c>
      <c r="E1200" s="27">
        <v>0.39300000000000002</v>
      </c>
      <c r="F1200" s="27">
        <v>0.48299999999999998</v>
      </c>
      <c r="G1200" s="27">
        <v>0.63700000000000001</v>
      </c>
      <c r="H1200" s="27">
        <v>0.78300000000000003</v>
      </c>
    </row>
    <row r="1201" spans="1:8" x14ac:dyDescent="0.25">
      <c r="A1201" s="27" t="s">
        <v>233</v>
      </c>
      <c r="B1201" s="27">
        <v>6.0170000000000003</v>
      </c>
      <c r="C1201" s="27">
        <v>0.218</v>
      </c>
      <c r="D1201" s="27">
        <v>0.32200000000000001</v>
      </c>
      <c r="E1201" s="27">
        <v>0.42199999999999999</v>
      </c>
      <c r="F1201" s="27">
        <v>0.52100000000000002</v>
      </c>
      <c r="G1201" s="27">
        <v>0.68200000000000005</v>
      </c>
      <c r="H1201" s="27">
        <v>0.83</v>
      </c>
    </row>
    <row r="1202" spans="1:8" x14ac:dyDescent="0.25">
      <c r="A1202" s="27" t="s">
        <v>234</v>
      </c>
      <c r="B1202" s="27">
        <v>6.5289999999999999</v>
      </c>
      <c r="C1202" s="27">
        <v>0.23200000000000001</v>
      </c>
      <c r="D1202" s="27">
        <v>0.34399999999999997</v>
      </c>
      <c r="E1202" s="27">
        <v>0.45400000000000001</v>
      </c>
      <c r="F1202" s="27">
        <v>0.56000000000000005</v>
      </c>
      <c r="G1202" s="27">
        <v>0.72899999999999998</v>
      </c>
      <c r="H1202" s="27">
        <v>0.88100000000000001</v>
      </c>
    </row>
    <row r="1203" spans="1:8" x14ac:dyDescent="0.25">
      <c r="A1203" s="27" t="s">
        <v>235</v>
      </c>
      <c r="B1203" s="27">
        <v>7.0840000000000005</v>
      </c>
      <c r="C1203" s="27">
        <v>0.246</v>
      </c>
      <c r="D1203" s="27">
        <v>0.36799999999999999</v>
      </c>
      <c r="E1203" s="27">
        <v>0.48699999999999999</v>
      </c>
      <c r="F1203" s="27">
        <v>0.60099999999999998</v>
      </c>
      <c r="G1203" s="27">
        <v>0.76300000000000001</v>
      </c>
      <c r="H1203" s="27">
        <v>0.94699999999999995</v>
      </c>
    </row>
    <row r="1204" spans="1:8" x14ac:dyDescent="0.25">
      <c r="A1204" s="27" t="s">
        <v>236</v>
      </c>
      <c r="B1204" s="27">
        <v>7.6870000000000003</v>
      </c>
      <c r="C1204" s="27">
        <v>0.26100000000000001</v>
      </c>
      <c r="D1204" s="27">
        <v>0.39400000000000002</v>
      </c>
      <c r="E1204" s="27">
        <v>0.52300000000000002</v>
      </c>
      <c r="F1204" s="27">
        <v>0.64500000000000002</v>
      </c>
      <c r="G1204" s="27">
        <v>0.81599999999999995</v>
      </c>
      <c r="H1204" s="27">
        <v>1.0149999999999999</v>
      </c>
    </row>
    <row r="1205" spans="1:8" x14ac:dyDescent="0.25">
      <c r="A1205" s="27" t="s">
        <v>237</v>
      </c>
      <c r="B1205" s="27">
        <v>8.3409999999999993</v>
      </c>
      <c r="C1205" s="27">
        <v>0.27800000000000002</v>
      </c>
      <c r="D1205" s="27">
        <v>0.42099999999999999</v>
      </c>
      <c r="E1205" s="27">
        <v>0.56000000000000005</v>
      </c>
      <c r="F1205" s="27">
        <v>0.69199999999999995</v>
      </c>
      <c r="G1205" s="27">
        <v>0.872</v>
      </c>
      <c r="H1205" s="27">
        <v>1.087</v>
      </c>
    </row>
    <row r="1206" spans="1:8" x14ac:dyDescent="0.25">
      <c r="A1206" s="27" t="s">
        <v>238</v>
      </c>
      <c r="B1206" s="27">
        <v>9.0499999999999989</v>
      </c>
      <c r="C1206" s="27">
        <v>0.29499999999999998</v>
      </c>
      <c r="D1206" s="27">
        <v>0.45</v>
      </c>
      <c r="E1206" s="27">
        <v>0.6</v>
      </c>
      <c r="F1206" s="27">
        <v>0.74099999999999999</v>
      </c>
      <c r="G1206" s="27">
        <v>0.93600000000000005</v>
      </c>
      <c r="H1206" s="27">
        <v>1.163</v>
      </c>
    </row>
    <row r="1207" spans="1:8" x14ac:dyDescent="0.25">
      <c r="A1207" s="27" t="s">
        <v>239</v>
      </c>
      <c r="B1207" s="27">
        <v>9.82</v>
      </c>
      <c r="C1207" s="27">
        <v>0.313</v>
      </c>
      <c r="D1207" s="27">
        <v>0.48099999999999998</v>
      </c>
      <c r="E1207" s="27">
        <v>0.64200000000000002</v>
      </c>
      <c r="F1207" s="27">
        <v>0.79100000000000004</v>
      </c>
      <c r="G1207" s="27">
        <v>1.0029999999999999</v>
      </c>
      <c r="H1207" s="27">
        <v>1.2430000000000001</v>
      </c>
    </row>
    <row r="1208" spans="1:8" x14ac:dyDescent="0.25">
      <c r="A1208" s="27" t="s">
        <v>240</v>
      </c>
      <c r="B1208" s="27">
        <v>10.654999999999999</v>
      </c>
      <c r="C1208" s="27">
        <v>0.33200000000000002</v>
      </c>
      <c r="D1208" s="27">
        <v>0.51500000000000001</v>
      </c>
      <c r="E1208" s="27">
        <v>0.68899999999999995</v>
      </c>
      <c r="F1208" s="27">
        <v>0.85399999999999998</v>
      </c>
      <c r="G1208" s="27">
        <v>1.075</v>
      </c>
      <c r="H1208" s="27">
        <v>1.3280000000000001</v>
      </c>
    </row>
    <row r="1209" spans="1:8" x14ac:dyDescent="0.25">
      <c r="A1209" s="27" t="s">
        <v>241</v>
      </c>
      <c r="B1209" s="27">
        <v>11.561</v>
      </c>
      <c r="C1209" s="27">
        <v>0.35299999999999998</v>
      </c>
      <c r="D1209" s="27">
        <v>0.55000000000000004</v>
      </c>
      <c r="E1209" s="27">
        <v>0.74</v>
      </c>
      <c r="F1209" s="27">
        <v>0.92100000000000004</v>
      </c>
      <c r="G1209" s="27">
        <v>1.1499999999999999</v>
      </c>
      <c r="H1209" s="27">
        <v>1.389</v>
      </c>
    </row>
    <row r="1210" spans="1:8" x14ac:dyDescent="0.25">
      <c r="A1210" s="27" t="s">
        <v>242</v>
      </c>
      <c r="B1210" s="27">
        <v>12.543999999999999</v>
      </c>
      <c r="C1210" s="27">
        <v>0.375</v>
      </c>
      <c r="D1210" s="27">
        <v>0.58799999999999997</v>
      </c>
      <c r="E1210" s="27">
        <v>0.79500000000000004</v>
      </c>
      <c r="F1210" s="27">
        <v>0.99299999999999999</v>
      </c>
      <c r="G1210" s="27">
        <v>1.2470000000000001</v>
      </c>
      <c r="H1210" s="27">
        <v>1.486</v>
      </c>
    </row>
    <row r="1211" spans="1:8" x14ac:dyDescent="0.25">
      <c r="A1211" s="27" t="s">
        <v>243</v>
      </c>
      <c r="B1211" s="27">
        <v>13.610999999999999</v>
      </c>
      <c r="C1211" s="27">
        <v>0.39400000000000002</v>
      </c>
      <c r="D1211" s="27">
        <v>0.629</v>
      </c>
      <c r="E1211" s="27">
        <v>0.85199999999999998</v>
      </c>
      <c r="F1211" s="27">
        <v>1.069</v>
      </c>
      <c r="G1211" s="27">
        <v>1.339</v>
      </c>
      <c r="H1211" s="27">
        <v>1.5920000000000001</v>
      </c>
    </row>
    <row r="1212" spans="1:8" x14ac:dyDescent="0.25">
      <c r="A1212" s="27" t="s">
        <v>244</v>
      </c>
      <c r="B1212" s="27">
        <v>14.767999999999999</v>
      </c>
      <c r="C1212" s="27">
        <v>0.42199999999999999</v>
      </c>
      <c r="D1212" s="27">
        <v>0.67100000000000004</v>
      </c>
      <c r="E1212" s="27">
        <v>0.91200000000000003</v>
      </c>
      <c r="F1212" s="27">
        <v>1.1499999999999999</v>
      </c>
      <c r="G1212" s="27">
        <v>1.4379999999999999</v>
      </c>
      <c r="H1212" s="27">
        <v>1.706</v>
      </c>
    </row>
    <row r="1213" spans="1:8" x14ac:dyDescent="0.25">
      <c r="A1213" s="27" t="s">
        <v>245</v>
      </c>
      <c r="B1213" s="27">
        <v>16.024000000000001</v>
      </c>
      <c r="C1213" s="27">
        <v>0.45200000000000001</v>
      </c>
      <c r="D1213" s="27">
        <v>0.71699999999999997</v>
      </c>
      <c r="E1213" s="27">
        <v>0.97399999999999998</v>
      </c>
      <c r="F1213" s="27">
        <v>1.2370000000000001</v>
      </c>
      <c r="G1213" s="27">
        <v>1.5449999999999999</v>
      </c>
      <c r="H1213" s="27">
        <v>1.825</v>
      </c>
    </row>
    <row r="1214" spans="1:8" x14ac:dyDescent="0.25">
      <c r="A1214" s="27" t="s">
        <v>246</v>
      </c>
      <c r="B1214" s="27">
        <v>17.387</v>
      </c>
      <c r="C1214" s="27">
        <v>0.48499999999999999</v>
      </c>
      <c r="D1214" s="27">
        <v>0.76500000000000001</v>
      </c>
      <c r="E1214" s="27">
        <v>1.0389999999999999</v>
      </c>
      <c r="F1214" s="27">
        <v>1.329</v>
      </c>
      <c r="G1214" s="27">
        <v>1.659</v>
      </c>
      <c r="H1214" s="27">
        <v>1.95</v>
      </c>
    </row>
    <row r="1215" spans="1:8" x14ac:dyDescent="0.25">
      <c r="A1215" s="27" t="s">
        <v>247</v>
      </c>
      <c r="B1215" s="27">
        <v>18.865000000000002</v>
      </c>
      <c r="C1215" s="27">
        <v>0.51900000000000002</v>
      </c>
      <c r="D1215" s="27">
        <v>0.81599999999999995</v>
      </c>
      <c r="E1215" s="27">
        <v>1.1080000000000001</v>
      </c>
      <c r="F1215" s="27">
        <v>1.421</v>
      </c>
      <c r="G1215" s="27">
        <v>1.7809999999999999</v>
      </c>
      <c r="H1215" s="27">
        <v>2.081</v>
      </c>
    </row>
    <row r="1216" spans="1:8" x14ac:dyDescent="0.25">
      <c r="A1216" s="27" t="s">
        <v>248</v>
      </c>
      <c r="B1216" s="27">
        <v>20.469000000000001</v>
      </c>
      <c r="C1216" s="27">
        <v>0.55700000000000005</v>
      </c>
      <c r="D1216" s="27">
        <v>0.87</v>
      </c>
      <c r="E1216" s="27">
        <v>1.18</v>
      </c>
      <c r="F1216" s="27">
        <v>1.516</v>
      </c>
      <c r="G1216" s="27">
        <v>1.91</v>
      </c>
      <c r="H1216" s="27">
        <v>2.2280000000000002</v>
      </c>
    </row>
    <row r="1217" spans="1:8" x14ac:dyDescent="0.25">
      <c r="A1217" s="27" t="s">
        <v>249</v>
      </c>
      <c r="B1217" s="27">
        <v>22.209</v>
      </c>
      <c r="C1217" s="27">
        <v>0.59699999999999998</v>
      </c>
      <c r="D1217" s="27">
        <v>0.92700000000000005</v>
      </c>
      <c r="E1217" s="27">
        <v>1.256</v>
      </c>
      <c r="F1217" s="27">
        <v>1.6160000000000001</v>
      </c>
      <c r="G1217" s="27">
        <v>2.0459999999999998</v>
      </c>
      <c r="H1217" s="27">
        <v>2.383</v>
      </c>
    </row>
    <row r="1218" spans="1:8" x14ac:dyDescent="0.25">
      <c r="A1218" s="27" t="s">
        <v>250</v>
      </c>
      <c r="B1218" s="27">
        <v>24.097000000000001</v>
      </c>
      <c r="C1218" s="27">
        <v>0.63900000000000001</v>
      </c>
      <c r="D1218" s="27">
        <v>0.98699999999999999</v>
      </c>
      <c r="E1218" s="27">
        <v>1.3380000000000001</v>
      </c>
      <c r="F1218" s="27">
        <v>1.7230000000000001</v>
      </c>
      <c r="G1218" s="27">
        <v>2.19</v>
      </c>
      <c r="H1218" s="27">
        <v>2.548</v>
      </c>
    </row>
    <row r="1219" spans="1:8" x14ac:dyDescent="0.25">
      <c r="A1219" s="27" t="s">
        <v>251</v>
      </c>
      <c r="B1219" s="27">
        <v>26.146000000000001</v>
      </c>
      <c r="C1219" s="27">
        <v>0.68799999999999994</v>
      </c>
      <c r="D1219" s="27">
        <v>1.0509999999999999</v>
      </c>
      <c r="E1219" s="27">
        <v>1.425</v>
      </c>
      <c r="F1219" s="27">
        <v>1.8440000000000001</v>
      </c>
      <c r="G1219" s="27">
        <v>2.3370000000000002</v>
      </c>
      <c r="H1219" s="27">
        <v>2.7240000000000002</v>
      </c>
    </row>
    <row r="1220" spans="1:8" x14ac:dyDescent="0.25">
      <c r="A1220" s="27" t="s">
        <v>252</v>
      </c>
      <c r="B1220" s="27">
        <v>28.369</v>
      </c>
      <c r="C1220" s="27">
        <v>0.73499999999999999</v>
      </c>
      <c r="D1220" s="27">
        <v>1.1180000000000001</v>
      </c>
      <c r="E1220" s="27">
        <v>1.518</v>
      </c>
      <c r="F1220" s="27">
        <v>1.9730000000000001</v>
      </c>
      <c r="G1220" s="27">
        <v>2.4870000000000001</v>
      </c>
      <c r="H1220" s="27">
        <v>2.911</v>
      </c>
    </row>
    <row r="1221" spans="1:8" x14ac:dyDescent="0.25">
      <c r="A1221" s="27" t="s">
        <v>253</v>
      </c>
      <c r="B1221" s="27">
        <v>30.781000000000002</v>
      </c>
      <c r="C1221" s="27">
        <v>0.78700000000000003</v>
      </c>
      <c r="D1221" s="27">
        <v>1.19</v>
      </c>
      <c r="E1221" s="27">
        <v>1.617</v>
      </c>
      <c r="F1221" s="27">
        <v>2.11</v>
      </c>
      <c r="G1221" s="27">
        <v>2.645</v>
      </c>
      <c r="H1221" s="27">
        <v>3.1549999999999998</v>
      </c>
    </row>
    <row r="1222" spans="1:8" x14ac:dyDescent="0.25">
      <c r="A1222" s="27" t="s">
        <v>254</v>
      </c>
      <c r="B1222" s="27">
        <v>33.397999999999996</v>
      </c>
      <c r="C1222" s="27">
        <v>0.84399999999999997</v>
      </c>
      <c r="D1222" s="27">
        <v>1.264</v>
      </c>
      <c r="E1222" s="27">
        <v>1.7210000000000001</v>
      </c>
      <c r="F1222" s="27">
        <v>2.254</v>
      </c>
      <c r="G1222" s="27">
        <v>2.8119999999999998</v>
      </c>
      <c r="H1222" s="27">
        <v>3.375</v>
      </c>
    </row>
    <row r="1223" spans="1:8" x14ac:dyDescent="0.25">
      <c r="A1223" s="27" t="s">
        <v>255</v>
      </c>
      <c r="B1223" s="27">
        <v>36.236999999999995</v>
      </c>
      <c r="C1223" s="27">
        <v>0.90500000000000003</v>
      </c>
      <c r="D1223" s="27">
        <v>1.341</v>
      </c>
      <c r="E1223" s="27">
        <v>1.83</v>
      </c>
      <c r="F1223" s="27">
        <v>2.407</v>
      </c>
      <c r="G1223" s="27">
        <v>2.9870000000000001</v>
      </c>
      <c r="H1223" s="27">
        <v>3.5950000000000002</v>
      </c>
    </row>
    <row r="1224" spans="1:8" x14ac:dyDescent="0.25">
      <c r="A1224" s="27" t="s">
        <v>256</v>
      </c>
      <c r="B1224" s="27">
        <v>39.317999999999998</v>
      </c>
      <c r="C1224" s="27">
        <v>0.97</v>
      </c>
      <c r="D1224" s="27">
        <v>1.4219999999999999</v>
      </c>
      <c r="E1224" s="27">
        <v>1.9450000000000001</v>
      </c>
      <c r="F1224" s="27">
        <v>2.569</v>
      </c>
      <c r="G1224" s="27">
        <v>3.1709999999999998</v>
      </c>
      <c r="H1224" s="27">
        <v>3.823</v>
      </c>
    </row>
    <row r="1225" spans="1:8" x14ac:dyDescent="0.25">
      <c r="A1225" s="27" t="s">
        <v>257</v>
      </c>
      <c r="B1225" s="27">
        <v>42.660999999999994</v>
      </c>
      <c r="C1225" s="27">
        <v>1.04</v>
      </c>
      <c r="D1225" s="27">
        <v>1.5069999999999999</v>
      </c>
      <c r="E1225" s="27">
        <v>2.0659999999999998</v>
      </c>
      <c r="F1225" s="27">
        <v>2.7410000000000001</v>
      </c>
      <c r="G1225" s="27">
        <v>3.3679999999999999</v>
      </c>
      <c r="H1225" s="27">
        <v>4.0640000000000001</v>
      </c>
    </row>
    <row r="1226" spans="1:8" x14ac:dyDescent="0.25">
      <c r="A1226" s="27" t="s">
        <v>258</v>
      </c>
      <c r="B1226" s="27">
        <v>46.287999999999997</v>
      </c>
      <c r="C1226" s="27">
        <v>1.115</v>
      </c>
      <c r="D1226" s="27">
        <v>1.597</v>
      </c>
      <c r="E1226" s="27">
        <v>2.194</v>
      </c>
      <c r="F1226" s="27">
        <v>2.92</v>
      </c>
      <c r="G1226" s="27">
        <v>3.5760000000000001</v>
      </c>
      <c r="H1226" s="27">
        <v>4.3170000000000002</v>
      </c>
    </row>
    <row r="1227" spans="1:8" x14ac:dyDescent="0.25">
      <c r="A1227" s="27" t="s">
        <v>259</v>
      </c>
      <c r="B1227" s="27">
        <v>50.222999999999999</v>
      </c>
      <c r="C1227" s="27">
        <v>1.1950000000000001</v>
      </c>
      <c r="D1227" s="27">
        <v>1.6930000000000001</v>
      </c>
      <c r="E1227" s="27">
        <v>2.33</v>
      </c>
      <c r="F1227" s="27">
        <v>3.109</v>
      </c>
      <c r="G1227" s="27">
        <v>3.798</v>
      </c>
      <c r="H1227" s="27">
        <v>4.5839999999999996</v>
      </c>
    </row>
    <row r="1228" spans="1:8" x14ac:dyDescent="0.25">
      <c r="A1228" s="27" t="s">
        <v>260</v>
      </c>
      <c r="B1228" s="27">
        <v>54.491999999999997</v>
      </c>
      <c r="C1228" s="27">
        <v>1.2809999999999999</v>
      </c>
      <c r="D1228" s="27">
        <v>1.7949999999999999</v>
      </c>
      <c r="E1228" s="27">
        <v>2.4750000000000001</v>
      </c>
      <c r="F1228" s="27">
        <v>3.3069999999999999</v>
      </c>
      <c r="G1228" s="27">
        <v>4.0350000000000001</v>
      </c>
      <c r="H1228" s="27">
        <v>4.8680000000000003</v>
      </c>
    </row>
    <row r="1229" spans="1:8" x14ac:dyDescent="0.25">
      <c r="A1229" s="27" t="s">
        <v>261</v>
      </c>
      <c r="B1229" s="27">
        <v>59.123999999999995</v>
      </c>
      <c r="C1229" s="27">
        <v>1.3640000000000001</v>
      </c>
      <c r="D1229" s="27">
        <v>1.9350000000000001</v>
      </c>
      <c r="E1229" s="27">
        <v>2.629</v>
      </c>
      <c r="F1229" s="27">
        <v>3.5150000000000001</v>
      </c>
      <c r="G1229" s="27">
        <v>4.3070000000000004</v>
      </c>
      <c r="H1229" s="27">
        <v>5.17</v>
      </c>
    </row>
    <row r="1230" spans="1:8" x14ac:dyDescent="0.25">
      <c r="A1230" s="27" t="s">
        <v>262</v>
      </c>
      <c r="B1230" s="27">
        <v>64.150000000000006</v>
      </c>
      <c r="C1230" s="27">
        <v>1.4430000000000001</v>
      </c>
      <c r="D1230" s="27">
        <v>2.0739999999999998</v>
      </c>
      <c r="E1230" s="27">
        <v>2.7930000000000001</v>
      </c>
      <c r="F1230" s="27">
        <v>3.7349999999999999</v>
      </c>
      <c r="G1230" s="27">
        <v>4.63</v>
      </c>
      <c r="H1230" s="27">
        <v>5.492</v>
      </c>
    </row>
    <row r="1231" spans="1:8" x14ac:dyDescent="0.25">
      <c r="A1231" s="27" t="s">
        <v>263</v>
      </c>
      <c r="B1231" s="27">
        <v>69.603000000000009</v>
      </c>
      <c r="C1231" s="27">
        <v>1.5269999999999999</v>
      </c>
      <c r="D1231" s="27">
        <v>2.2200000000000002</v>
      </c>
      <c r="E1231" s="27">
        <v>2.9649999999999999</v>
      </c>
      <c r="F1231" s="27">
        <v>3.9660000000000002</v>
      </c>
      <c r="G1231" s="27">
        <v>4.9720000000000004</v>
      </c>
      <c r="H1231" s="27">
        <v>5.8330000000000002</v>
      </c>
    </row>
    <row r="1232" spans="1:8" x14ac:dyDescent="0.25">
      <c r="A1232" s="27" t="s">
        <v>264</v>
      </c>
      <c r="B1232" s="27">
        <v>75.52000000000001</v>
      </c>
      <c r="C1232" s="27">
        <v>1.677</v>
      </c>
      <c r="D1232" s="27">
        <v>2.375</v>
      </c>
      <c r="E1232" s="27">
        <v>3.145</v>
      </c>
      <c r="F1232" s="27">
        <v>4.2119999999999997</v>
      </c>
      <c r="G1232" s="27">
        <v>5.335</v>
      </c>
      <c r="H1232" s="27">
        <v>6.2320000000000002</v>
      </c>
    </row>
    <row r="1233" spans="1:8" x14ac:dyDescent="0.25">
      <c r="A1233" s="27" t="s">
        <v>265</v>
      </c>
      <c r="B1233" s="27">
        <v>81.94</v>
      </c>
      <c r="C1233" s="27">
        <v>1.7110000000000001</v>
      </c>
      <c r="D1233" s="27">
        <v>2.5379999999999998</v>
      </c>
      <c r="E1233" s="27">
        <v>3.3359999999999999</v>
      </c>
      <c r="F1233" s="27">
        <v>4.4740000000000002</v>
      </c>
      <c r="G1233" s="27">
        <v>5.72</v>
      </c>
      <c r="H1233" s="27">
        <v>6.6980000000000004</v>
      </c>
    </row>
    <row r="1234" spans="1:8" x14ac:dyDescent="0.25">
      <c r="A1234" s="27" t="s">
        <v>266</v>
      </c>
      <c r="B1234" s="27">
        <v>88.905000000000001</v>
      </c>
      <c r="C1234" s="27">
        <v>1.849</v>
      </c>
      <c r="D1234" s="27">
        <v>2.71</v>
      </c>
      <c r="E1234" s="27">
        <v>3.694</v>
      </c>
      <c r="F1234" s="27">
        <v>4.7530000000000001</v>
      </c>
      <c r="G1234" s="27">
        <v>6.1260000000000003</v>
      </c>
      <c r="H1234" s="27">
        <v>7.1909999999999998</v>
      </c>
    </row>
    <row r="1235" spans="1:8" x14ac:dyDescent="0.25">
      <c r="A1235" s="27" t="s">
        <v>267</v>
      </c>
      <c r="B1235" s="27">
        <v>96.462000000000003</v>
      </c>
      <c r="C1235" s="27">
        <v>1.9870000000000001</v>
      </c>
      <c r="D1235" s="27">
        <v>2.8919999999999999</v>
      </c>
      <c r="E1235" s="27">
        <v>3.9460000000000002</v>
      </c>
      <c r="F1235" s="27">
        <v>5.0490000000000004</v>
      </c>
      <c r="G1235" s="27">
        <v>6.5519999999999996</v>
      </c>
      <c r="H1235" s="27">
        <v>7.7140000000000004</v>
      </c>
    </row>
    <row r="1236" spans="1:8" x14ac:dyDescent="0.25">
      <c r="A1236" s="27" t="s">
        <v>268</v>
      </c>
      <c r="B1236" s="27">
        <v>104.66200000000001</v>
      </c>
      <c r="C1236" s="27">
        <v>2.1280000000000001</v>
      </c>
      <c r="D1236" s="27">
        <v>3.0830000000000002</v>
      </c>
      <c r="E1236" s="27">
        <v>4.21</v>
      </c>
      <c r="F1236" s="27">
        <v>5.3570000000000002</v>
      </c>
      <c r="G1236" s="27">
        <v>6.9820000000000002</v>
      </c>
      <c r="H1236" s="27">
        <v>8.2669999999999995</v>
      </c>
    </row>
    <row r="1237" spans="1:8" x14ac:dyDescent="0.25">
      <c r="A1237" s="27" t="s">
        <v>269</v>
      </c>
      <c r="B1237" s="27">
        <v>113.55900000000001</v>
      </c>
      <c r="C1237" s="27">
        <v>2.2879999999999998</v>
      </c>
      <c r="D1237" s="27">
        <v>3.2839999999999998</v>
      </c>
      <c r="E1237" s="27">
        <v>4.4889999999999999</v>
      </c>
      <c r="F1237" s="27">
        <v>5.6859999999999999</v>
      </c>
      <c r="G1237" s="27">
        <v>7.4359999999999999</v>
      </c>
      <c r="H1237" s="27">
        <v>8.8520000000000003</v>
      </c>
    </row>
    <row r="1238" spans="1:8" x14ac:dyDescent="0.25">
      <c r="A1238" s="27" t="s">
        <v>270</v>
      </c>
      <c r="B1238" s="27">
        <v>123.212</v>
      </c>
      <c r="C1238" s="27">
        <v>2.476</v>
      </c>
      <c r="D1238" s="27">
        <v>3.4969999999999999</v>
      </c>
      <c r="E1238" s="27">
        <v>4.7830000000000004</v>
      </c>
      <c r="F1238" s="27">
        <v>6.0309999999999997</v>
      </c>
      <c r="G1238" s="27">
        <v>7.9139999999999997</v>
      </c>
      <c r="H1238" s="27">
        <v>9.4600000000000009</v>
      </c>
    </row>
    <row r="1239" spans="1:8" x14ac:dyDescent="0.25">
      <c r="A1239" s="27" t="s">
        <v>271</v>
      </c>
      <c r="B1239" s="27">
        <v>133.68600000000001</v>
      </c>
      <c r="C1239" s="27">
        <v>2.6520000000000001</v>
      </c>
      <c r="D1239" s="27">
        <v>3.72</v>
      </c>
      <c r="E1239" s="27">
        <v>5.0910000000000002</v>
      </c>
      <c r="F1239" s="27">
        <v>6.3940000000000001</v>
      </c>
      <c r="G1239" s="27">
        <v>8.4280000000000008</v>
      </c>
      <c r="H1239" s="27">
        <v>10.081</v>
      </c>
    </row>
    <row r="1240" spans="1:8" x14ac:dyDescent="0.25">
      <c r="A1240" s="27" t="s">
        <v>272</v>
      </c>
      <c r="B1240" s="27">
        <v>145.05000000000001</v>
      </c>
      <c r="C1240" s="27">
        <v>2.8290000000000002</v>
      </c>
      <c r="D1240" s="27">
        <v>3.9550000000000001</v>
      </c>
      <c r="E1240" s="27">
        <v>5.4160000000000004</v>
      </c>
      <c r="F1240" s="27">
        <v>7.06</v>
      </c>
      <c r="G1240" s="27">
        <v>8.9960000000000004</v>
      </c>
      <c r="H1240" s="27">
        <v>10.736000000000001</v>
      </c>
    </row>
    <row r="1241" spans="1:8" x14ac:dyDescent="0.25">
      <c r="A1241" s="27" t="s">
        <v>273</v>
      </c>
      <c r="B1241" s="27">
        <v>157.38</v>
      </c>
      <c r="C1241" s="27">
        <v>3.0190000000000001</v>
      </c>
      <c r="D1241" s="27">
        <v>4.2229999999999999</v>
      </c>
      <c r="E1241" s="27">
        <v>5.758</v>
      </c>
      <c r="F1241" s="27">
        <v>7.5389999999999997</v>
      </c>
      <c r="G1241" s="27">
        <v>9.5939999999999994</v>
      </c>
      <c r="H1241" s="27">
        <v>11.423999999999999</v>
      </c>
    </row>
    <row r="1242" spans="1:8" x14ac:dyDescent="0.25">
      <c r="A1242" s="27" t="s">
        <v>274</v>
      </c>
      <c r="B1242" s="27">
        <v>170.75800000000001</v>
      </c>
      <c r="C1242" s="27">
        <v>3.2069999999999999</v>
      </c>
      <c r="D1242" s="27">
        <v>4.5330000000000004</v>
      </c>
      <c r="E1242" s="27">
        <v>6.1180000000000003</v>
      </c>
      <c r="F1242" s="27">
        <v>8.0459999999999994</v>
      </c>
      <c r="G1242" s="27">
        <v>10.224</v>
      </c>
      <c r="H1242" s="27">
        <v>12.189</v>
      </c>
    </row>
    <row r="1243" spans="1:8" x14ac:dyDescent="0.25">
      <c r="A1243" s="27" t="s">
        <v>275</v>
      </c>
      <c r="B1243" s="27">
        <v>185.273</v>
      </c>
      <c r="C1243" s="27">
        <v>3.415</v>
      </c>
      <c r="D1243" s="27">
        <v>4.8650000000000002</v>
      </c>
      <c r="E1243" s="27">
        <v>6.4969999999999999</v>
      </c>
      <c r="F1243" s="27">
        <v>8.5820000000000007</v>
      </c>
      <c r="G1243" s="27">
        <v>10.885999999999999</v>
      </c>
      <c r="H1243" s="27">
        <v>13.005000000000001</v>
      </c>
    </row>
    <row r="1244" spans="1:8" x14ac:dyDescent="0.25">
      <c r="A1244" s="27" t="s">
        <v>276</v>
      </c>
      <c r="B1244" s="27">
        <v>201.02199999999999</v>
      </c>
      <c r="C1244" s="27">
        <v>3.645</v>
      </c>
      <c r="D1244" s="27">
        <v>5.2140000000000004</v>
      </c>
      <c r="E1244" s="27">
        <v>6.8949999999999996</v>
      </c>
      <c r="F1244" s="27">
        <v>9.1479999999999997</v>
      </c>
      <c r="G1244" s="27">
        <v>11.584</v>
      </c>
      <c r="H1244" s="27">
        <v>13.866</v>
      </c>
    </row>
    <row r="1245" spans="1:8" x14ac:dyDescent="0.25">
      <c r="A1245" s="27" t="s">
        <v>277</v>
      </c>
      <c r="B1245" s="27">
        <v>218.10900000000001</v>
      </c>
      <c r="C1245" s="27">
        <v>3.8879999999999999</v>
      </c>
      <c r="D1245" s="27">
        <v>5.5049999999999999</v>
      </c>
      <c r="E1245" s="27">
        <v>7.3129999999999997</v>
      </c>
      <c r="F1245" s="27">
        <v>9.7460000000000004</v>
      </c>
      <c r="G1245" s="27">
        <v>12.317</v>
      </c>
      <c r="H1245" s="27">
        <v>14.771000000000001</v>
      </c>
    </row>
    <row r="1246" spans="1:8" x14ac:dyDescent="0.25">
      <c r="A1246" s="27" t="s">
        <v>278</v>
      </c>
      <c r="B1246" s="27">
        <v>236.649</v>
      </c>
      <c r="C1246" s="27">
        <v>4.1449999999999996</v>
      </c>
      <c r="D1246" s="27">
        <v>5.9379999999999997</v>
      </c>
      <c r="E1246" s="27">
        <v>7.7539999999999996</v>
      </c>
      <c r="F1246" s="27">
        <v>10.377000000000001</v>
      </c>
      <c r="G1246" s="27">
        <v>13.224</v>
      </c>
      <c r="H1246" s="27">
        <v>15.724</v>
      </c>
    </row>
    <row r="1247" spans="1:8" x14ac:dyDescent="0.25">
      <c r="A1247" s="27" t="s">
        <v>279</v>
      </c>
      <c r="B1247" s="27">
        <v>256.76499999999999</v>
      </c>
      <c r="C1247" s="27">
        <v>4.4160000000000004</v>
      </c>
      <c r="D1247" s="27">
        <v>6.3680000000000003</v>
      </c>
      <c r="E1247" s="27">
        <v>8.2210000000000001</v>
      </c>
      <c r="F1247" s="27">
        <v>11.042</v>
      </c>
      <c r="G1247" s="27">
        <v>14.18</v>
      </c>
      <c r="H1247" s="27">
        <v>16.725999999999999</v>
      </c>
    </row>
    <row r="1249" spans="1:17" x14ac:dyDescent="0.25">
      <c r="A1249" s="27" t="s">
        <v>590</v>
      </c>
      <c r="J1249" s="34" t="s">
        <v>62</v>
      </c>
      <c r="K1249" s="34" t="s">
        <v>61</v>
      </c>
      <c r="L1249" s="35" t="str">
        <f>$A1249</f>
        <v>Western 0.03</v>
      </c>
      <c r="M1249" s="35" t="str">
        <f t="shared" ref="M1249:Q1249" si="12">$A1249</f>
        <v>Western 0.03</v>
      </c>
      <c r="N1249" s="35" t="str">
        <f t="shared" si="12"/>
        <v>Western 0.03</v>
      </c>
      <c r="O1249" s="35" t="str">
        <f t="shared" si="12"/>
        <v>Western 0.03</v>
      </c>
      <c r="P1249" s="35" t="str">
        <f t="shared" si="12"/>
        <v>Western 0.03</v>
      </c>
      <c r="Q1249" s="35" t="str">
        <f t="shared" si="12"/>
        <v>Western 0.03</v>
      </c>
    </row>
    <row r="1250" spans="1:17" x14ac:dyDescent="0.25">
      <c r="A1250" s="27">
        <v>0.03</v>
      </c>
      <c r="C1250" s="27" t="s">
        <v>57</v>
      </c>
      <c r="J1250" s="34">
        <f>MATCH(Calculator!$E$3,B1252:B1351,1)</f>
        <v>93</v>
      </c>
      <c r="K1250" s="34">
        <f>INDEX(B1252:B1351,MATCH(Calculator!$E$3,B1252:B1351,1))</f>
        <v>145.05000000000001</v>
      </c>
      <c r="L1250" s="34">
        <f>INDEX(C1252:C$10000,$J1250)</f>
        <v>3.3109999999999999</v>
      </c>
      <c r="M1250" s="34">
        <f>INDEX(D1252:D$10000,$J1250)</f>
        <v>4.7229999999999999</v>
      </c>
      <c r="N1250" s="34">
        <f>INDEX(E1252:E$10000,$J1250)</f>
        <v>6.3929999999999998</v>
      </c>
      <c r="O1250" s="34">
        <f>INDEX(F1252:F$10000,$J1250)</f>
        <v>8.548</v>
      </c>
      <c r="P1250" s="34">
        <f>INDEX(G1252:G$10000,$J1250)</f>
        <v>10.526</v>
      </c>
      <c r="Q1250" s="34">
        <f>INDEX(H1252:H$10000,$J1250)</f>
        <v>12.57</v>
      </c>
    </row>
    <row r="1251" spans="1:17" x14ac:dyDescent="0.25">
      <c r="A1251" s="27" t="s">
        <v>58</v>
      </c>
      <c r="B1251" s="27" t="s">
        <v>56</v>
      </c>
      <c r="C1251" s="27" t="s">
        <v>54</v>
      </c>
      <c r="D1251" s="27" t="s">
        <v>55</v>
      </c>
      <c r="E1251" s="27">
        <v>0.1</v>
      </c>
      <c r="F1251" s="27">
        <v>0.05</v>
      </c>
      <c r="G1251" s="27">
        <v>0.02</v>
      </c>
      <c r="H1251" s="27">
        <v>0.01</v>
      </c>
      <c r="J1251" s="34">
        <f>MATCH(Calculator!$E$3,B1252:B1351,1)+1</f>
        <v>94</v>
      </c>
      <c r="K1251" s="34">
        <f>INDEX(B1252:B1351,MATCH(Calculator!$E$3,B1252:B1351,1)+1)</f>
        <v>157.38</v>
      </c>
      <c r="L1251" s="34">
        <f>INDEX(C1252:C$9999,$J1251)</f>
        <v>3.5030000000000001</v>
      </c>
      <c r="M1251" s="34">
        <f>INDEX(D1252:D$9999,$J1251)</f>
        <v>5.0590000000000002</v>
      </c>
      <c r="N1251" s="34">
        <f>INDEX(E1252:E$9999,$J1251)</f>
        <v>6.7919999999999998</v>
      </c>
      <c r="O1251" s="34">
        <f>INDEX(F1252:F$9999,$J1251)</f>
        <v>9.0790000000000006</v>
      </c>
      <c r="P1251" s="34">
        <f>INDEX(G1252:G$9999,$J1251)</f>
        <v>11.311</v>
      </c>
      <c r="Q1251" s="34">
        <f>INDEX(H1252:H$9999,$J1251)</f>
        <v>13.352</v>
      </c>
    </row>
    <row r="1252" spans="1:17" ht="15.75" thickBot="1" x14ac:dyDescent="0.3">
      <c r="A1252" s="27" t="s">
        <v>281</v>
      </c>
      <c r="B1252" s="27">
        <v>2.5000000000000001E-2</v>
      </c>
      <c r="C1252" s="27">
        <v>2E-3</v>
      </c>
      <c r="D1252" s="27">
        <v>2E-3</v>
      </c>
      <c r="E1252" s="27">
        <v>4.0000000000000001E-3</v>
      </c>
      <c r="F1252" s="27">
        <v>5.0000000000000001E-3</v>
      </c>
      <c r="G1252" s="27">
        <v>7.0000000000000001E-3</v>
      </c>
      <c r="H1252" s="27">
        <v>8.9999999999999993E-3</v>
      </c>
      <c r="L1252" s="36">
        <f>_xlfn.FORECAST.LINEAR(Calculator!$E$3,L1250:L1251,K1250:K1251)</f>
        <v>3.3880802919708031</v>
      </c>
      <c r="M1252" s="36">
        <f>_xlfn.FORECAST.LINEAR(Calculator!$E$3,M1250:M1251,K1250:K1251)</f>
        <v>4.8578905109489057</v>
      </c>
      <c r="N1252" s="36">
        <f>_xlfn.FORECAST.LINEAR(Calculator!$E$3,N1250:N1251,K1250:K1251)</f>
        <v>6.5531824817518238</v>
      </c>
      <c r="O1252" s="36">
        <f>_xlfn.FORECAST.LINEAR(Calculator!$E$3,O1250:O1251,K1250:K1251)</f>
        <v>8.7611751824817539</v>
      </c>
      <c r="P1252" s="36">
        <f>_xlfn.FORECAST.LINEAR(Calculator!$E$3,P1250:P1251,K1250:K1251)</f>
        <v>10.841145985401459</v>
      </c>
      <c r="Q1252" s="36">
        <f>_xlfn.FORECAST.LINEAR(Calculator!$E$3,Q1250:Q1251,K1250:K1251)</f>
        <v>12.883941605839416</v>
      </c>
    </row>
    <row r="1253" spans="1:17" x14ac:dyDescent="0.25">
      <c r="A1253" s="27" t="s">
        <v>282</v>
      </c>
      <c r="B1253" s="27">
        <v>0.04</v>
      </c>
      <c r="C1253" s="27">
        <v>2E-3</v>
      </c>
      <c r="D1253" s="27">
        <v>4.0000000000000001E-3</v>
      </c>
      <c r="E1253" s="27">
        <v>6.0000000000000001E-3</v>
      </c>
      <c r="F1253" s="27">
        <v>7.0000000000000001E-3</v>
      </c>
      <c r="G1253" s="27">
        <v>1.0999999999999999E-2</v>
      </c>
      <c r="H1253" s="27">
        <v>1.2999999999999999E-2</v>
      </c>
    </row>
    <row r="1254" spans="1:17" x14ac:dyDescent="0.25">
      <c r="A1254" s="27" t="s">
        <v>283</v>
      </c>
      <c r="B1254" s="27">
        <v>5.5E-2</v>
      </c>
      <c r="C1254" s="27">
        <v>3.0000000000000001E-3</v>
      </c>
      <c r="D1254" s="27">
        <v>6.0000000000000001E-3</v>
      </c>
      <c r="E1254" s="27">
        <v>8.0000000000000002E-3</v>
      </c>
      <c r="F1254" s="27">
        <v>0.01</v>
      </c>
      <c r="G1254" s="27">
        <v>1.4E-2</v>
      </c>
      <c r="H1254" s="27">
        <v>1.7000000000000001E-2</v>
      </c>
    </row>
    <row r="1255" spans="1:17" x14ac:dyDescent="0.25">
      <c r="A1255" s="27" t="s">
        <v>284</v>
      </c>
      <c r="B1255" s="27">
        <v>7.0000000000000007E-2</v>
      </c>
      <c r="C1255" s="27">
        <v>4.0000000000000001E-3</v>
      </c>
      <c r="D1255" s="27">
        <v>7.0000000000000001E-3</v>
      </c>
      <c r="E1255" s="27">
        <v>0.01</v>
      </c>
      <c r="F1255" s="27">
        <v>1.2999999999999999E-2</v>
      </c>
      <c r="G1255" s="27">
        <v>1.7999999999999999E-2</v>
      </c>
      <c r="H1255" s="27">
        <v>2.1000000000000001E-2</v>
      </c>
    </row>
    <row r="1256" spans="1:17" x14ac:dyDescent="0.25">
      <c r="A1256" s="27" t="s">
        <v>285</v>
      </c>
      <c r="B1256" s="27">
        <v>8.5000000000000006E-2</v>
      </c>
      <c r="C1256" s="27">
        <v>5.0000000000000001E-3</v>
      </c>
      <c r="D1256" s="27">
        <v>8.9999999999999993E-3</v>
      </c>
      <c r="E1256" s="27">
        <v>1.2E-2</v>
      </c>
      <c r="F1256" s="27">
        <v>1.4999999999999999E-2</v>
      </c>
      <c r="G1256" s="27">
        <v>2.1999999999999999E-2</v>
      </c>
      <c r="H1256" s="27">
        <v>2.5000000000000001E-2</v>
      </c>
    </row>
    <row r="1257" spans="1:17" x14ac:dyDescent="0.25">
      <c r="A1257" s="27" t="s">
        <v>286</v>
      </c>
      <c r="B1257" s="27">
        <v>0.1</v>
      </c>
      <c r="C1257" s="27">
        <v>7.0000000000000001E-3</v>
      </c>
      <c r="D1257" s="27">
        <v>1.0999999999999999E-2</v>
      </c>
      <c r="E1257" s="27">
        <v>1.2999999999999999E-2</v>
      </c>
      <c r="F1257" s="27">
        <v>1.7999999999999999E-2</v>
      </c>
      <c r="G1257" s="27">
        <v>2.5000000000000001E-2</v>
      </c>
      <c r="H1257" s="27">
        <v>2.9000000000000001E-2</v>
      </c>
    </row>
    <row r="1258" spans="1:17" x14ac:dyDescent="0.25">
      <c r="A1258" s="27" t="s">
        <v>287</v>
      </c>
      <c r="B1258" s="27">
        <v>0.115</v>
      </c>
      <c r="C1258" s="27">
        <v>8.0000000000000002E-3</v>
      </c>
      <c r="D1258" s="27">
        <v>1.2E-2</v>
      </c>
      <c r="E1258" s="27">
        <v>1.4999999999999999E-2</v>
      </c>
      <c r="F1258" s="27">
        <v>0.02</v>
      </c>
      <c r="G1258" s="27">
        <v>2.8000000000000001E-2</v>
      </c>
      <c r="H1258" s="27">
        <v>3.3000000000000002E-2</v>
      </c>
    </row>
    <row r="1259" spans="1:17" x14ac:dyDescent="0.25">
      <c r="A1259" s="27" t="s">
        <v>288</v>
      </c>
      <c r="B1259" s="27">
        <v>0.13</v>
      </c>
      <c r="C1259" s="27">
        <v>8.9999999999999993E-3</v>
      </c>
      <c r="D1259" s="27">
        <v>1.4E-2</v>
      </c>
      <c r="E1259" s="27">
        <v>1.7000000000000001E-2</v>
      </c>
      <c r="F1259" s="27">
        <v>2.1999999999999999E-2</v>
      </c>
      <c r="G1259" s="27">
        <v>3.1E-2</v>
      </c>
      <c r="H1259" s="27">
        <v>3.7999999999999999E-2</v>
      </c>
    </row>
    <row r="1260" spans="1:17" x14ac:dyDescent="0.25">
      <c r="A1260" s="27" t="s">
        <v>289</v>
      </c>
      <c r="B1260" s="27">
        <v>0.14499999999999999</v>
      </c>
      <c r="C1260" s="27">
        <v>0.01</v>
      </c>
      <c r="D1260" s="27">
        <v>1.4999999999999999E-2</v>
      </c>
      <c r="E1260" s="27">
        <v>1.9E-2</v>
      </c>
      <c r="F1260" s="27">
        <v>2.5000000000000001E-2</v>
      </c>
      <c r="G1260" s="27">
        <v>3.3000000000000002E-2</v>
      </c>
      <c r="H1260" s="27">
        <v>4.1000000000000002E-2</v>
      </c>
    </row>
    <row r="1261" spans="1:17" x14ac:dyDescent="0.25">
      <c r="A1261" s="27" t="s">
        <v>290</v>
      </c>
      <c r="B1261" s="27">
        <v>0.16</v>
      </c>
      <c r="C1261" s="27">
        <v>1.0999999999999999E-2</v>
      </c>
      <c r="D1261" s="27">
        <v>1.6E-2</v>
      </c>
      <c r="E1261" s="27">
        <v>0.02</v>
      </c>
      <c r="F1261" s="27">
        <v>2.7E-2</v>
      </c>
      <c r="G1261" s="27">
        <v>3.5999999999999997E-2</v>
      </c>
      <c r="H1261" s="27">
        <v>4.4999999999999998E-2</v>
      </c>
    </row>
    <row r="1262" spans="1:17" x14ac:dyDescent="0.25">
      <c r="A1262" s="27" t="s">
        <v>291</v>
      </c>
      <c r="B1262" s="27">
        <v>0.17499999999999999</v>
      </c>
      <c r="C1262" s="27">
        <v>1.2E-2</v>
      </c>
      <c r="D1262" s="27">
        <v>1.7000000000000001E-2</v>
      </c>
      <c r="E1262" s="27">
        <v>2.1999999999999999E-2</v>
      </c>
      <c r="F1262" s="27">
        <v>2.9000000000000001E-2</v>
      </c>
      <c r="G1262" s="27">
        <v>3.9E-2</v>
      </c>
      <c r="H1262" s="27">
        <v>4.8000000000000001E-2</v>
      </c>
    </row>
    <row r="1263" spans="1:17" x14ac:dyDescent="0.25">
      <c r="A1263" s="27" t="s">
        <v>292</v>
      </c>
      <c r="B1263" s="27">
        <v>0.19</v>
      </c>
      <c r="C1263" s="27">
        <v>1.2999999999999999E-2</v>
      </c>
      <c r="D1263" s="27">
        <v>1.7999999999999999E-2</v>
      </c>
      <c r="E1263" s="27">
        <v>2.4E-2</v>
      </c>
      <c r="F1263" s="27">
        <v>3.1E-2</v>
      </c>
      <c r="G1263" s="27">
        <v>4.2999999999999997E-2</v>
      </c>
      <c r="H1263" s="27">
        <v>5.0999999999999997E-2</v>
      </c>
    </row>
    <row r="1264" spans="1:17" x14ac:dyDescent="0.25">
      <c r="A1264" s="27" t="s">
        <v>293</v>
      </c>
      <c r="B1264" s="27">
        <v>0.20699999999999999</v>
      </c>
      <c r="C1264" s="27">
        <v>1.4E-2</v>
      </c>
      <c r="D1264" s="27">
        <v>0.02</v>
      </c>
      <c r="E1264" s="27">
        <v>2.5999999999999999E-2</v>
      </c>
      <c r="F1264" s="27">
        <v>3.3000000000000002E-2</v>
      </c>
      <c r="G1264" s="27">
        <v>4.5999999999999999E-2</v>
      </c>
      <c r="H1264" s="27">
        <v>5.5E-2</v>
      </c>
    </row>
    <row r="1265" spans="1:8" x14ac:dyDescent="0.25">
      <c r="A1265" s="27" t="s">
        <v>294</v>
      </c>
      <c r="B1265" s="27">
        <v>0.22500000000000001</v>
      </c>
      <c r="C1265" s="27">
        <v>1.4999999999999999E-2</v>
      </c>
      <c r="D1265" s="27">
        <v>2.1000000000000001E-2</v>
      </c>
      <c r="E1265" s="27">
        <v>2.7E-2</v>
      </c>
      <c r="F1265" s="27">
        <v>3.5999999999999997E-2</v>
      </c>
      <c r="G1265" s="27">
        <v>0.05</v>
      </c>
      <c r="H1265" s="27">
        <v>5.8999999999999997E-2</v>
      </c>
    </row>
    <row r="1266" spans="1:8" x14ac:dyDescent="0.25">
      <c r="A1266" s="27" t="s">
        <v>295</v>
      </c>
      <c r="B1266" s="27">
        <v>0.245</v>
      </c>
      <c r="C1266" s="27">
        <v>1.6E-2</v>
      </c>
      <c r="D1266" s="27">
        <v>2.3E-2</v>
      </c>
      <c r="E1266" s="27">
        <v>2.9000000000000001E-2</v>
      </c>
      <c r="F1266" s="27">
        <v>3.9E-2</v>
      </c>
      <c r="G1266" s="27">
        <v>5.3999999999999999E-2</v>
      </c>
      <c r="H1266" s="27">
        <v>6.3E-2</v>
      </c>
    </row>
    <row r="1267" spans="1:8" x14ac:dyDescent="0.25">
      <c r="A1267" s="27" t="s">
        <v>296</v>
      </c>
      <c r="B1267" s="27">
        <v>0.26600000000000001</v>
      </c>
      <c r="C1267" s="27">
        <v>1.7999999999999999E-2</v>
      </c>
      <c r="D1267" s="27">
        <v>2.4E-2</v>
      </c>
      <c r="E1267" s="27">
        <v>3.1E-2</v>
      </c>
      <c r="F1267" s="27">
        <v>4.2000000000000003E-2</v>
      </c>
      <c r="G1267" s="27">
        <v>5.8999999999999997E-2</v>
      </c>
      <c r="H1267" s="27">
        <v>6.8000000000000005E-2</v>
      </c>
    </row>
    <row r="1268" spans="1:8" x14ac:dyDescent="0.25">
      <c r="A1268" s="27" t="s">
        <v>297</v>
      </c>
      <c r="B1268" s="27">
        <v>0.28899999999999998</v>
      </c>
      <c r="C1268" s="27">
        <v>1.9E-2</v>
      </c>
      <c r="D1268" s="27">
        <v>2.5999999999999999E-2</v>
      </c>
      <c r="E1268" s="27">
        <v>3.4000000000000002E-2</v>
      </c>
      <c r="F1268" s="27">
        <v>4.4999999999999998E-2</v>
      </c>
      <c r="G1268" s="27">
        <v>6.3E-2</v>
      </c>
      <c r="H1268" s="27">
        <v>7.4999999999999997E-2</v>
      </c>
    </row>
    <row r="1269" spans="1:8" x14ac:dyDescent="0.25">
      <c r="A1269" s="27" t="s">
        <v>298</v>
      </c>
      <c r="B1269" s="27">
        <v>0.314</v>
      </c>
      <c r="C1269" s="27">
        <v>2.1000000000000001E-2</v>
      </c>
      <c r="D1269" s="27">
        <v>2.8000000000000001E-2</v>
      </c>
      <c r="E1269" s="27">
        <v>3.5999999999999997E-2</v>
      </c>
      <c r="F1269" s="27">
        <v>4.9000000000000002E-2</v>
      </c>
      <c r="G1269" s="27">
        <v>6.8000000000000005E-2</v>
      </c>
      <c r="H1269" s="27">
        <v>8.1000000000000003E-2</v>
      </c>
    </row>
    <row r="1270" spans="1:8" x14ac:dyDescent="0.25">
      <c r="A1270" s="27" t="s">
        <v>299</v>
      </c>
      <c r="B1270" s="27">
        <v>0.34100000000000003</v>
      </c>
      <c r="C1270" s="27">
        <v>2.1999999999999999E-2</v>
      </c>
      <c r="D1270" s="27">
        <v>3.1E-2</v>
      </c>
      <c r="E1270" s="27">
        <v>3.9E-2</v>
      </c>
      <c r="F1270" s="27">
        <v>5.2999999999999999E-2</v>
      </c>
      <c r="G1270" s="27">
        <v>7.2999999999999995E-2</v>
      </c>
      <c r="H1270" s="27">
        <v>8.6999999999999994E-2</v>
      </c>
    </row>
    <row r="1271" spans="1:8" x14ac:dyDescent="0.25">
      <c r="A1271" s="27" t="s">
        <v>300</v>
      </c>
      <c r="B1271" s="27">
        <v>0.37</v>
      </c>
      <c r="C1271" s="27">
        <v>2.4E-2</v>
      </c>
      <c r="D1271" s="27">
        <v>3.3000000000000002E-2</v>
      </c>
      <c r="E1271" s="27">
        <v>4.2999999999999997E-2</v>
      </c>
      <c r="F1271" s="27">
        <v>5.7000000000000002E-2</v>
      </c>
      <c r="G1271" s="27">
        <v>7.9000000000000001E-2</v>
      </c>
      <c r="H1271" s="27">
        <v>9.4E-2</v>
      </c>
    </row>
    <row r="1272" spans="1:8" x14ac:dyDescent="0.25">
      <c r="A1272" s="27" t="s">
        <v>301</v>
      </c>
      <c r="B1272" s="27">
        <v>0.40200000000000002</v>
      </c>
      <c r="C1272" s="27">
        <v>2.5999999999999999E-2</v>
      </c>
      <c r="D1272" s="27">
        <v>3.5999999999999997E-2</v>
      </c>
      <c r="E1272" s="27">
        <v>4.5999999999999999E-2</v>
      </c>
      <c r="F1272" s="27">
        <v>6.0999999999999999E-2</v>
      </c>
      <c r="G1272" s="27">
        <v>8.5000000000000006E-2</v>
      </c>
      <c r="H1272" s="27">
        <v>0.10199999999999999</v>
      </c>
    </row>
    <row r="1273" spans="1:8" x14ac:dyDescent="0.25">
      <c r="A1273" s="27" t="s">
        <v>302</v>
      </c>
      <c r="B1273" s="27">
        <v>0.437</v>
      </c>
      <c r="C1273" s="27">
        <v>2.8000000000000001E-2</v>
      </c>
      <c r="D1273" s="27">
        <v>3.9E-2</v>
      </c>
      <c r="E1273" s="27">
        <v>4.9000000000000002E-2</v>
      </c>
      <c r="F1273" s="27">
        <v>6.5000000000000002E-2</v>
      </c>
      <c r="G1273" s="27">
        <v>9.0999999999999998E-2</v>
      </c>
      <c r="H1273" s="27">
        <v>0.11</v>
      </c>
    </row>
    <row r="1274" spans="1:8" x14ac:dyDescent="0.25">
      <c r="A1274" s="27" t="s">
        <v>303</v>
      </c>
      <c r="B1274" s="27">
        <v>0.47499999999999998</v>
      </c>
      <c r="C1274" s="27">
        <v>0.03</v>
      </c>
      <c r="D1274" s="27">
        <v>4.2000000000000003E-2</v>
      </c>
      <c r="E1274" s="27">
        <v>5.1999999999999998E-2</v>
      </c>
      <c r="F1274" s="27">
        <v>7.0000000000000007E-2</v>
      </c>
      <c r="G1274" s="27">
        <v>9.8000000000000004E-2</v>
      </c>
      <c r="H1274" s="27">
        <v>0.11799999999999999</v>
      </c>
    </row>
    <row r="1275" spans="1:8" x14ac:dyDescent="0.25">
      <c r="A1275" s="27" t="s">
        <v>304</v>
      </c>
      <c r="B1275" s="27">
        <v>0.51600000000000001</v>
      </c>
      <c r="C1275" s="27">
        <v>3.2000000000000001E-2</v>
      </c>
      <c r="D1275" s="27">
        <v>4.5999999999999999E-2</v>
      </c>
      <c r="E1275" s="27">
        <v>5.5E-2</v>
      </c>
      <c r="F1275" s="27">
        <v>7.4999999999999997E-2</v>
      </c>
      <c r="G1275" s="27">
        <v>0.105</v>
      </c>
      <c r="H1275" s="27">
        <v>0.127</v>
      </c>
    </row>
    <row r="1276" spans="1:8" x14ac:dyDescent="0.25">
      <c r="A1276" s="27" t="s">
        <v>305</v>
      </c>
      <c r="B1276" s="27">
        <v>0.56000000000000005</v>
      </c>
      <c r="C1276" s="27">
        <v>3.5000000000000003E-2</v>
      </c>
      <c r="D1276" s="27">
        <v>0.05</v>
      </c>
      <c r="E1276" s="27">
        <v>5.8999999999999997E-2</v>
      </c>
      <c r="F1276" s="27">
        <v>8.1000000000000003E-2</v>
      </c>
      <c r="G1276" s="27">
        <v>0.112</v>
      </c>
      <c r="H1276" s="27">
        <v>0.13700000000000001</v>
      </c>
    </row>
    <row r="1277" spans="1:8" x14ac:dyDescent="0.25">
      <c r="A1277" s="27" t="s">
        <v>306</v>
      </c>
      <c r="B1277" s="27">
        <v>0.60799999999999998</v>
      </c>
      <c r="C1277" s="27">
        <v>3.6999999999999998E-2</v>
      </c>
      <c r="D1277" s="27">
        <v>5.3999999999999999E-2</v>
      </c>
      <c r="E1277" s="27">
        <v>6.3E-2</v>
      </c>
      <c r="F1277" s="27">
        <v>8.5999999999999993E-2</v>
      </c>
      <c r="G1277" s="27">
        <v>0.12</v>
      </c>
      <c r="H1277" s="27">
        <v>0.14699999999999999</v>
      </c>
    </row>
    <row r="1278" spans="1:8" x14ac:dyDescent="0.25">
      <c r="A1278" s="27" t="s">
        <v>307</v>
      </c>
      <c r="B1278" s="27">
        <v>0.66</v>
      </c>
      <c r="C1278" s="27">
        <v>0.04</v>
      </c>
      <c r="D1278" s="27">
        <v>5.8000000000000003E-2</v>
      </c>
      <c r="E1278" s="27">
        <v>6.8000000000000005E-2</v>
      </c>
      <c r="F1278" s="27">
        <v>9.1999999999999998E-2</v>
      </c>
      <c r="G1278" s="27">
        <v>0.128</v>
      </c>
      <c r="H1278" s="27">
        <v>0.158</v>
      </c>
    </row>
    <row r="1279" spans="1:8" x14ac:dyDescent="0.25">
      <c r="A1279" s="27" t="s">
        <v>308</v>
      </c>
      <c r="B1279" s="27">
        <v>0.71699999999999997</v>
      </c>
      <c r="C1279" s="27">
        <v>4.2999999999999997E-2</v>
      </c>
      <c r="D1279" s="27">
        <v>6.3E-2</v>
      </c>
      <c r="E1279" s="27">
        <v>7.3999999999999996E-2</v>
      </c>
      <c r="F1279" s="27">
        <v>9.9000000000000005E-2</v>
      </c>
      <c r="G1279" s="27">
        <v>0.13700000000000001</v>
      </c>
      <c r="H1279" s="27">
        <v>0.17</v>
      </c>
    </row>
    <row r="1280" spans="1:8" x14ac:dyDescent="0.25">
      <c r="A1280" s="27" t="s">
        <v>309</v>
      </c>
      <c r="B1280" s="27">
        <v>0.77800000000000002</v>
      </c>
      <c r="C1280" s="27">
        <v>4.5999999999999999E-2</v>
      </c>
      <c r="D1280" s="27">
        <v>6.8000000000000005E-2</v>
      </c>
      <c r="E1280" s="27">
        <v>7.9000000000000001E-2</v>
      </c>
      <c r="F1280" s="27">
        <v>0.105</v>
      </c>
      <c r="G1280" s="27">
        <v>0.14599999999999999</v>
      </c>
      <c r="H1280" s="27">
        <v>0.182</v>
      </c>
    </row>
    <row r="1281" spans="1:8" x14ac:dyDescent="0.25">
      <c r="A1281" s="27" t="s">
        <v>310</v>
      </c>
      <c r="B1281" s="27">
        <v>0.84499999999999997</v>
      </c>
      <c r="C1281" s="27">
        <v>4.9000000000000002E-2</v>
      </c>
      <c r="D1281" s="27">
        <v>7.1999999999999995E-2</v>
      </c>
      <c r="E1281" s="27">
        <v>8.4000000000000005E-2</v>
      </c>
      <c r="F1281" s="27">
        <v>0.11600000000000001</v>
      </c>
      <c r="G1281" s="27">
        <v>0.156</v>
      </c>
      <c r="H1281" s="27">
        <v>0.19500000000000001</v>
      </c>
    </row>
    <row r="1282" spans="1:8" x14ac:dyDescent="0.25">
      <c r="A1282" s="27" t="s">
        <v>311</v>
      </c>
      <c r="B1282" s="27">
        <v>0.91700000000000004</v>
      </c>
      <c r="C1282" s="27">
        <v>5.2999999999999999E-2</v>
      </c>
      <c r="D1282" s="27">
        <v>7.8E-2</v>
      </c>
      <c r="E1282" s="27">
        <v>8.8999999999999996E-2</v>
      </c>
      <c r="F1282" s="27">
        <v>0.123</v>
      </c>
      <c r="G1282" s="27">
        <v>0.16900000000000001</v>
      </c>
      <c r="H1282" s="27">
        <v>0.20899999999999999</v>
      </c>
    </row>
    <row r="1283" spans="1:8" x14ac:dyDescent="0.25">
      <c r="A1283" s="27" t="s">
        <v>312</v>
      </c>
      <c r="B1283" s="27">
        <v>0.995</v>
      </c>
      <c r="C1283" s="27">
        <v>5.8000000000000003E-2</v>
      </c>
      <c r="D1283" s="27">
        <v>8.4000000000000005E-2</v>
      </c>
      <c r="E1283" s="27">
        <v>9.6000000000000002E-2</v>
      </c>
      <c r="F1283" s="27">
        <v>0.13200000000000001</v>
      </c>
      <c r="G1283" s="27">
        <v>0.182</v>
      </c>
      <c r="H1283" s="27">
        <v>0.224</v>
      </c>
    </row>
    <row r="1284" spans="1:8" x14ac:dyDescent="0.25">
      <c r="A1284" s="27" t="s">
        <v>313</v>
      </c>
      <c r="B1284" s="27">
        <v>1.0799999999999998</v>
      </c>
      <c r="C1284" s="27">
        <v>6.2E-2</v>
      </c>
      <c r="D1284" s="27">
        <v>9.0999999999999998E-2</v>
      </c>
      <c r="E1284" s="27">
        <v>0.10299999999999999</v>
      </c>
      <c r="F1284" s="27">
        <v>0.14099999999999999</v>
      </c>
      <c r="G1284" s="27">
        <v>0.19500000000000001</v>
      </c>
      <c r="H1284" s="27">
        <v>0.23899999999999999</v>
      </c>
    </row>
    <row r="1285" spans="1:8" x14ac:dyDescent="0.25">
      <c r="A1285" s="27" t="s">
        <v>314</v>
      </c>
      <c r="B1285" s="27">
        <v>1.1719999999999999</v>
      </c>
      <c r="C1285" s="27">
        <v>6.7000000000000004E-2</v>
      </c>
      <c r="D1285" s="27">
        <v>9.7000000000000003E-2</v>
      </c>
      <c r="E1285" s="27">
        <v>0.111</v>
      </c>
      <c r="F1285" s="27">
        <v>0.15</v>
      </c>
      <c r="G1285" s="27">
        <v>0.20899999999999999</v>
      </c>
      <c r="H1285" s="27">
        <v>0.255</v>
      </c>
    </row>
    <row r="1286" spans="1:8" x14ac:dyDescent="0.25">
      <c r="A1286" s="27" t="s">
        <v>315</v>
      </c>
      <c r="B1286" s="27">
        <v>1.2719999999999998</v>
      </c>
      <c r="C1286" s="27">
        <v>7.0999999999999994E-2</v>
      </c>
      <c r="D1286" s="27">
        <v>0.104</v>
      </c>
      <c r="E1286" s="27">
        <v>0.11899999999999999</v>
      </c>
      <c r="F1286" s="27">
        <v>0.16</v>
      </c>
      <c r="G1286" s="27">
        <v>0.22500000000000001</v>
      </c>
      <c r="H1286" s="27">
        <v>0.27300000000000002</v>
      </c>
    </row>
    <row r="1287" spans="1:8" x14ac:dyDescent="0.25">
      <c r="A1287" s="27" t="s">
        <v>316</v>
      </c>
      <c r="B1287" s="27">
        <v>1.3809999999999998</v>
      </c>
      <c r="C1287" s="27">
        <v>7.4999999999999997E-2</v>
      </c>
      <c r="D1287" s="27">
        <v>0.11</v>
      </c>
      <c r="E1287" s="27">
        <v>0.128</v>
      </c>
      <c r="F1287" s="27">
        <v>0.17</v>
      </c>
      <c r="G1287" s="27">
        <v>0.24099999999999999</v>
      </c>
      <c r="H1287" s="27">
        <v>0.29099999999999998</v>
      </c>
    </row>
    <row r="1288" spans="1:8" x14ac:dyDescent="0.25">
      <c r="A1288" s="27" t="s">
        <v>317</v>
      </c>
      <c r="B1288" s="27">
        <v>1.4989999999999999</v>
      </c>
      <c r="C1288" s="27">
        <v>7.9000000000000001E-2</v>
      </c>
      <c r="D1288" s="27">
        <v>0.11799999999999999</v>
      </c>
      <c r="E1288" s="27">
        <v>0.13700000000000001</v>
      </c>
      <c r="F1288" s="27">
        <v>0.18099999999999999</v>
      </c>
      <c r="G1288" s="27">
        <v>0.25900000000000001</v>
      </c>
      <c r="H1288" s="27">
        <v>0.31</v>
      </c>
    </row>
    <row r="1289" spans="1:8" x14ac:dyDescent="0.25">
      <c r="A1289" s="27" t="s">
        <v>318</v>
      </c>
      <c r="B1289" s="27">
        <v>1.6269999999999998</v>
      </c>
      <c r="C1289" s="27">
        <v>8.4000000000000005E-2</v>
      </c>
      <c r="D1289" s="27">
        <v>0.125</v>
      </c>
      <c r="E1289" s="27">
        <v>0.14699999999999999</v>
      </c>
      <c r="F1289" s="27">
        <v>0.19500000000000001</v>
      </c>
      <c r="G1289" s="27">
        <v>0.27900000000000003</v>
      </c>
      <c r="H1289" s="27">
        <v>0.33500000000000002</v>
      </c>
    </row>
    <row r="1290" spans="1:8" x14ac:dyDescent="0.25">
      <c r="A1290" s="27" t="s">
        <v>319</v>
      </c>
      <c r="B1290" s="27">
        <v>1.7659999999999998</v>
      </c>
      <c r="C1290" s="27">
        <v>8.8999999999999996E-2</v>
      </c>
      <c r="D1290" s="27">
        <v>0.13400000000000001</v>
      </c>
      <c r="E1290" s="27">
        <v>0.158</v>
      </c>
      <c r="F1290" s="27">
        <v>0.21099999999999999</v>
      </c>
      <c r="G1290" s="27">
        <v>0.29899999999999999</v>
      </c>
      <c r="H1290" s="27">
        <v>0.36</v>
      </c>
    </row>
    <row r="1291" spans="1:8" x14ac:dyDescent="0.25">
      <c r="A1291" s="27" t="s">
        <v>320</v>
      </c>
      <c r="B1291" s="27">
        <v>1.9169999999999998</v>
      </c>
      <c r="C1291" s="27">
        <v>9.4E-2</v>
      </c>
      <c r="D1291" s="27">
        <v>0.14299999999999999</v>
      </c>
      <c r="E1291" s="27">
        <v>0.16900000000000001</v>
      </c>
      <c r="F1291" s="27">
        <v>0.22700000000000001</v>
      </c>
      <c r="G1291" s="27">
        <v>0.32200000000000001</v>
      </c>
      <c r="H1291" s="27">
        <v>0.38600000000000001</v>
      </c>
    </row>
    <row r="1292" spans="1:8" x14ac:dyDescent="0.25">
      <c r="A1292" s="27" t="s">
        <v>321</v>
      </c>
      <c r="B1292" s="27">
        <v>2.08</v>
      </c>
      <c r="C1292" s="27">
        <v>0.1</v>
      </c>
      <c r="D1292" s="27">
        <v>0.152</v>
      </c>
      <c r="E1292" s="27">
        <v>0.18099999999999999</v>
      </c>
      <c r="F1292" s="27">
        <v>0.24299999999999999</v>
      </c>
      <c r="G1292" s="27">
        <v>0.34599999999999997</v>
      </c>
      <c r="H1292" s="27">
        <v>0.41499999999999998</v>
      </c>
    </row>
    <row r="1293" spans="1:8" x14ac:dyDescent="0.25">
      <c r="A1293" s="27" t="s">
        <v>322</v>
      </c>
      <c r="B1293" s="27">
        <v>2.2569999999999997</v>
      </c>
      <c r="C1293" s="27">
        <v>0.107</v>
      </c>
      <c r="D1293" s="27">
        <v>0.16200000000000001</v>
      </c>
      <c r="E1293" s="27">
        <v>0.19400000000000001</v>
      </c>
      <c r="F1293" s="27">
        <v>0.25800000000000001</v>
      </c>
      <c r="G1293" s="27">
        <v>0.371</v>
      </c>
      <c r="H1293" s="27">
        <v>0.44600000000000001</v>
      </c>
    </row>
    <row r="1294" spans="1:8" x14ac:dyDescent="0.25">
      <c r="A1294" s="27" t="s">
        <v>323</v>
      </c>
      <c r="B1294" s="27">
        <v>2.4489999999999998</v>
      </c>
      <c r="C1294" s="27">
        <v>0.115</v>
      </c>
      <c r="D1294" s="27">
        <v>0.17299999999999999</v>
      </c>
      <c r="E1294" s="27">
        <v>0.20799999999999999</v>
      </c>
      <c r="F1294" s="27">
        <v>0.27400000000000002</v>
      </c>
      <c r="G1294" s="27">
        <v>0.39800000000000002</v>
      </c>
      <c r="H1294" s="27">
        <v>0.47899999999999998</v>
      </c>
    </row>
    <row r="1295" spans="1:8" x14ac:dyDescent="0.25">
      <c r="A1295" s="27" t="s">
        <v>324</v>
      </c>
      <c r="B1295" s="27">
        <v>2.6579999999999999</v>
      </c>
      <c r="C1295" s="27">
        <v>0.124</v>
      </c>
      <c r="D1295" s="27">
        <v>0.185</v>
      </c>
      <c r="E1295" s="27">
        <v>0.222</v>
      </c>
      <c r="F1295" s="27">
        <v>0.28999999999999998</v>
      </c>
      <c r="G1295" s="27">
        <v>0.42699999999999999</v>
      </c>
      <c r="H1295" s="27">
        <v>0.51400000000000001</v>
      </c>
    </row>
    <row r="1296" spans="1:8" x14ac:dyDescent="0.25">
      <c r="A1296" s="27" t="s">
        <v>325</v>
      </c>
      <c r="B1296" s="27">
        <v>2.8839999999999999</v>
      </c>
      <c r="C1296" s="27">
        <v>0.13300000000000001</v>
      </c>
      <c r="D1296" s="27">
        <v>0.2</v>
      </c>
      <c r="E1296" s="27">
        <v>0.23699999999999999</v>
      </c>
      <c r="F1296" s="27">
        <v>0.31</v>
      </c>
      <c r="G1296" s="27">
        <v>0.45700000000000002</v>
      </c>
      <c r="H1296" s="27">
        <v>0.55200000000000005</v>
      </c>
    </row>
    <row r="1297" spans="1:8" x14ac:dyDescent="0.25">
      <c r="A1297" s="27" t="s">
        <v>326</v>
      </c>
      <c r="B1297" s="27">
        <v>3.13</v>
      </c>
      <c r="C1297" s="27">
        <v>0.14399999999999999</v>
      </c>
      <c r="D1297" s="27">
        <v>0.216</v>
      </c>
      <c r="E1297" s="27">
        <v>0.255</v>
      </c>
      <c r="F1297" s="27">
        <v>0.33300000000000002</v>
      </c>
      <c r="G1297" s="27">
        <v>0.48899999999999999</v>
      </c>
      <c r="H1297" s="27">
        <v>0.59299999999999997</v>
      </c>
    </row>
    <row r="1298" spans="1:8" x14ac:dyDescent="0.25">
      <c r="A1298" s="27" t="s">
        <v>327</v>
      </c>
      <c r="B1298" s="27">
        <v>3.3969999999999998</v>
      </c>
      <c r="C1298" s="27">
        <v>0.154</v>
      </c>
      <c r="D1298" s="27">
        <v>0.23400000000000001</v>
      </c>
      <c r="E1298" s="27">
        <v>0.27500000000000002</v>
      </c>
      <c r="F1298" s="27">
        <v>0.35799999999999998</v>
      </c>
      <c r="G1298" s="27">
        <v>0.52300000000000002</v>
      </c>
      <c r="H1298" s="27">
        <v>0.63700000000000001</v>
      </c>
    </row>
    <row r="1299" spans="1:8" x14ac:dyDescent="0.25">
      <c r="A1299" s="27" t="s">
        <v>328</v>
      </c>
      <c r="B1299" s="27">
        <v>3.6859999999999999</v>
      </c>
      <c r="C1299" s="27">
        <v>0.16600000000000001</v>
      </c>
      <c r="D1299" s="27">
        <v>0.25</v>
      </c>
      <c r="E1299" s="27">
        <v>0.29499999999999998</v>
      </c>
      <c r="F1299" s="27">
        <v>0.38500000000000001</v>
      </c>
      <c r="G1299" s="27">
        <v>0.55900000000000005</v>
      </c>
      <c r="H1299" s="27">
        <v>0.68400000000000005</v>
      </c>
    </row>
    <row r="1300" spans="1:8" x14ac:dyDescent="0.25">
      <c r="A1300" s="27" t="s">
        <v>329</v>
      </c>
      <c r="B1300" s="27">
        <v>4</v>
      </c>
      <c r="C1300" s="27">
        <v>0.17899999999999999</v>
      </c>
      <c r="D1300" s="27">
        <v>0.26600000000000001</v>
      </c>
      <c r="E1300" s="27">
        <v>0.317</v>
      </c>
      <c r="F1300" s="27">
        <v>0.41299999999999998</v>
      </c>
      <c r="G1300" s="27">
        <v>0.59599999999999997</v>
      </c>
      <c r="H1300" s="27">
        <v>0.73299999999999998</v>
      </c>
    </row>
    <row r="1301" spans="1:8" x14ac:dyDescent="0.25">
      <c r="A1301" s="27" t="s">
        <v>330</v>
      </c>
      <c r="B1301" s="27">
        <v>4.34</v>
      </c>
      <c r="C1301" s="27">
        <v>0.192</v>
      </c>
      <c r="D1301" s="27">
        <v>0.28499999999999998</v>
      </c>
      <c r="E1301" s="27">
        <v>0.34</v>
      </c>
      <c r="F1301" s="27">
        <v>0.442</v>
      </c>
      <c r="G1301" s="27">
        <v>0.63600000000000001</v>
      </c>
      <c r="H1301" s="27">
        <v>0.78500000000000003</v>
      </c>
    </row>
    <row r="1302" spans="1:8" x14ac:dyDescent="0.25">
      <c r="A1302" s="27" t="s">
        <v>331</v>
      </c>
      <c r="B1302" s="27">
        <v>4.7090000000000005</v>
      </c>
      <c r="C1302" s="27">
        <v>0.20699999999999999</v>
      </c>
      <c r="D1302" s="27">
        <v>0.30399999999999999</v>
      </c>
      <c r="E1302" s="27">
        <v>0.36599999999999999</v>
      </c>
      <c r="F1302" s="27">
        <v>0.47399999999999998</v>
      </c>
      <c r="G1302" s="27">
        <v>0.67800000000000005</v>
      </c>
      <c r="H1302" s="27">
        <v>0.84</v>
      </c>
    </row>
    <row r="1303" spans="1:8" x14ac:dyDescent="0.25">
      <c r="A1303" s="27" t="s">
        <v>332</v>
      </c>
      <c r="B1303" s="27">
        <v>5.1100000000000003</v>
      </c>
      <c r="C1303" s="27">
        <v>0.223</v>
      </c>
      <c r="D1303" s="27">
        <v>0.32500000000000001</v>
      </c>
      <c r="E1303" s="27">
        <v>0.39400000000000002</v>
      </c>
      <c r="F1303" s="27">
        <v>0.50800000000000001</v>
      </c>
      <c r="G1303" s="27">
        <v>0.72199999999999998</v>
      </c>
      <c r="H1303" s="27">
        <v>0.89900000000000002</v>
      </c>
    </row>
    <row r="1304" spans="1:8" x14ac:dyDescent="0.25">
      <c r="A1304" s="27" t="s">
        <v>333</v>
      </c>
      <c r="B1304" s="27">
        <v>5.5449999999999999</v>
      </c>
      <c r="C1304" s="27">
        <v>0.23899999999999999</v>
      </c>
      <c r="D1304" s="27">
        <v>0.34799999999999998</v>
      </c>
      <c r="E1304" s="27">
        <v>0.42499999999999999</v>
      </c>
      <c r="F1304" s="27">
        <v>0.54300000000000004</v>
      </c>
      <c r="G1304" s="27">
        <v>0.76900000000000002</v>
      </c>
      <c r="H1304" s="27">
        <v>0.96</v>
      </c>
    </row>
    <row r="1305" spans="1:8" x14ac:dyDescent="0.25">
      <c r="A1305" s="27" t="s">
        <v>334</v>
      </c>
      <c r="B1305" s="27">
        <v>6.0170000000000003</v>
      </c>
      <c r="C1305" s="27">
        <v>0.25700000000000001</v>
      </c>
      <c r="D1305" s="27">
        <v>0.371</v>
      </c>
      <c r="E1305" s="27">
        <v>0.45800000000000002</v>
      </c>
      <c r="F1305" s="27">
        <v>0.58099999999999996</v>
      </c>
      <c r="G1305" s="27">
        <v>0.81799999999999995</v>
      </c>
      <c r="H1305" s="27">
        <v>1.026</v>
      </c>
    </row>
    <row r="1306" spans="1:8" x14ac:dyDescent="0.25">
      <c r="A1306" s="27" t="s">
        <v>335</v>
      </c>
      <c r="B1306" s="27">
        <v>6.5289999999999999</v>
      </c>
      <c r="C1306" s="27">
        <v>0.27700000000000002</v>
      </c>
      <c r="D1306" s="27">
        <v>0.39600000000000002</v>
      </c>
      <c r="E1306" s="27">
        <v>0.49199999999999999</v>
      </c>
      <c r="F1306" s="27">
        <v>0.621</v>
      </c>
      <c r="G1306" s="27">
        <v>0.86899999999999999</v>
      </c>
      <c r="H1306" s="27">
        <v>1.0940000000000001</v>
      </c>
    </row>
    <row r="1307" spans="1:8" x14ac:dyDescent="0.25">
      <c r="A1307" s="27" t="s">
        <v>336</v>
      </c>
      <c r="B1307" s="27">
        <v>7.0840000000000005</v>
      </c>
      <c r="C1307" s="27">
        <v>0.29699999999999999</v>
      </c>
      <c r="D1307" s="27">
        <v>0.42199999999999999</v>
      </c>
      <c r="E1307" s="27">
        <v>0.53</v>
      </c>
      <c r="F1307" s="27">
        <v>0.66300000000000003</v>
      </c>
      <c r="G1307" s="27">
        <v>0.92300000000000004</v>
      </c>
      <c r="H1307" s="27">
        <v>1.1659999999999999</v>
      </c>
    </row>
    <row r="1308" spans="1:8" x14ac:dyDescent="0.25">
      <c r="A1308" s="27" t="s">
        <v>337</v>
      </c>
      <c r="B1308" s="27">
        <v>7.6870000000000003</v>
      </c>
      <c r="C1308" s="27">
        <v>0.31900000000000001</v>
      </c>
      <c r="D1308" s="27">
        <v>0.44900000000000001</v>
      </c>
      <c r="E1308" s="27">
        <v>0.57099999999999995</v>
      </c>
      <c r="F1308" s="27">
        <v>0.70699999999999996</v>
      </c>
      <c r="G1308" s="27">
        <v>0.98099999999999998</v>
      </c>
      <c r="H1308" s="27">
        <v>1.2430000000000001</v>
      </c>
    </row>
    <row r="1309" spans="1:8" x14ac:dyDescent="0.25">
      <c r="A1309" s="27" t="s">
        <v>338</v>
      </c>
      <c r="B1309" s="27">
        <v>8.3409999999999993</v>
      </c>
      <c r="C1309" s="27">
        <v>0.34</v>
      </c>
      <c r="D1309" s="27">
        <v>0.48399999999999999</v>
      </c>
      <c r="E1309" s="27">
        <v>0.61599999999999999</v>
      </c>
      <c r="F1309" s="27">
        <v>0.76500000000000001</v>
      </c>
      <c r="G1309" s="27">
        <v>1.0409999999999999</v>
      </c>
      <c r="H1309" s="27">
        <v>1.323</v>
      </c>
    </row>
    <row r="1310" spans="1:8" x14ac:dyDescent="0.25">
      <c r="A1310" s="27" t="s">
        <v>339</v>
      </c>
      <c r="B1310" s="27">
        <v>9.0499999999999989</v>
      </c>
      <c r="C1310" s="27">
        <v>0.36299999999999999</v>
      </c>
      <c r="D1310" s="27">
        <v>0.52100000000000002</v>
      </c>
      <c r="E1310" s="27">
        <v>0.66400000000000003</v>
      </c>
      <c r="F1310" s="27">
        <v>0.81499999999999995</v>
      </c>
      <c r="G1310" s="27">
        <v>1.1040000000000001</v>
      </c>
      <c r="H1310" s="27">
        <v>1.4079999999999999</v>
      </c>
    </row>
    <row r="1311" spans="1:8" x14ac:dyDescent="0.25">
      <c r="A1311" s="27" t="s">
        <v>340</v>
      </c>
      <c r="B1311" s="27">
        <v>9.82</v>
      </c>
      <c r="C1311" s="27">
        <v>0.38700000000000001</v>
      </c>
      <c r="D1311" s="27">
        <v>0.55700000000000005</v>
      </c>
      <c r="E1311" s="27">
        <v>0.71599999999999997</v>
      </c>
      <c r="F1311" s="27">
        <v>0.877</v>
      </c>
      <c r="G1311" s="27">
        <v>1.171</v>
      </c>
      <c r="H1311" s="27">
        <v>1.4970000000000001</v>
      </c>
    </row>
    <row r="1312" spans="1:8" x14ac:dyDescent="0.25">
      <c r="A1312" s="27" t="s">
        <v>341</v>
      </c>
      <c r="B1312" s="27">
        <v>10.654999999999999</v>
      </c>
      <c r="C1312" s="27">
        <v>0.41299999999999998</v>
      </c>
      <c r="D1312" s="27">
        <v>0.59599999999999997</v>
      </c>
      <c r="E1312" s="27">
        <v>0.77100000000000002</v>
      </c>
      <c r="F1312" s="27">
        <v>0.94499999999999995</v>
      </c>
      <c r="G1312" s="27">
        <v>1.2649999999999999</v>
      </c>
      <c r="H1312" s="27">
        <v>1.59</v>
      </c>
    </row>
    <row r="1313" spans="1:8" x14ac:dyDescent="0.25">
      <c r="A1313" s="27" t="s">
        <v>342</v>
      </c>
      <c r="B1313" s="27">
        <v>11.561</v>
      </c>
      <c r="C1313" s="27">
        <v>0.44</v>
      </c>
      <c r="D1313" s="27">
        <v>0.63800000000000001</v>
      </c>
      <c r="E1313" s="27">
        <v>0.83</v>
      </c>
      <c r="F1313" s="27">
        <v>1.018</v>
      </c>
      <c r="G1313" s="27">
        <v>1.3560000000000001</v>
      </c>
      <c r="H1313" s="27">
        <v>1.6890000000000001</v>
      </c>
    </row>
    <row r="1314" spans="1:8" x14ac:dyDescent="0.25">
      <c r="A1314" s="27" t="s">
        <v>343</v>
      </c>
      <c r="B1314" s="27">
        <v>12.543999999999999</v>
      </c>
      <c r="C1314" s="27">
        <v>0.46800000000000003</v>
      </c>
      <c r="D1314" s="27">
        <v>0.68300000000000005</v>
      </c>
      <c r="E1314" s="27">
        <v>0.89300000000000002</v>
      </c>
      <c r="F1314" s="27">
        <v>1.097</v>
      </c>
      <c r="G1314" s="27">
        <v>1.452</v>
      </c>
      <c r="H1314" s="27">
        <v>1.7929999999999999</v>
      </c>
    </row>
    <row r="1315" spans="1:8" x14ac:dyDescent="0.25">
      <c r="A1315" s="27" t="s">
        <v>344</v>
      </c>
      <c r="B1315" s="27">
        <v>13.610999999999999</v>
      </c>
      <c r="C1315" s="27">
        <v>0.498</v>
      </c>
      <c r="D1315" s="27">
        <v>0.73099999999999998</v>
      </c>
      <c r="E1315" s="27">
        <v>0.96</v>
      </c>
      <c r="F1315" s="27">
        <v>1.1830000000000001</v>
      </c>
      <c r="G1315" s="27">
        <v>1.554</v>
      </c>
      <c r="H1315" s="27">
        <v>1.9019999999999999</v>
      </c>
    </row>
    <row r="1316" spans="1:8" x14ac:dyDescent="0.25">
      <c r="A1316" s="27" t="s">
        <v>345</v>
      </c>
      <c r="B1316" s="27">
        <v>14.767999999999999</v>
      </c>
      <c r="C1316" s="27">
        <v>0.53</v>
      </c>
      <c r="D1316" s="27">
        <v>0.78300000000000003</v>
      </c>
      <c r="E1316" s="27">
        <v>1.0309999999999999</v>
      </c>
      <c r="F1316" s="27">
        <v>1.274</v>
      </c>
      <c r="G1316" s="27">
        <v>1.6619999999999999</v>
      </c>
      <c r="H1316" s="27">
        <v>2.0179999999999998</v>
      </c>
    </row>
    <row r="1317" spans="1:8" x14ac:dyDescent="0.25">
      <c r="A1317" s="27" t="s">
        <v>346</v>
      </c>
      <c r="B1317" s="27">
        <v>16.024000000000001</v>
      </c>
      <c r="C1317" s="27">
        <v>0.56299999999999994</v>
      </c>
      <c r="D1317" s="27">
        <v>0.83799999999999997</v>
      </c>
      <c r="E1317" s="27">
        <v>1.109</v>
      </c>
      <c r="F1317" s="27">
        <v>1.3680000000000001</v>
      </c>
      <c r="G1317" s="27">
        <v>1.7430000000000001</v>
      </c>
      <c r="H1317" s="27">
        <v>2.1389999999999998</v>
      </c>
    </row>
    <row r="1318" spans="1:8" x14ac:dyDescent="0.25">
      <c r="A1318" s="27" t="s">
        <v>347</v>
      </c>
      <c r="B1318" s="27">
        <v>17.387</v>
      </c>
      <c r="C1318" s="27">
        <v>0.59799999999999998</v>
      </c>
      <c r="D1318" s="27">
        <v>0.89700000000000002</v>
      </c>
      <c r="E1318" s="27">
        <v>1.19</v>
      </c>
      <c r="F1318" s="27">
        <v>1.4690000000000001</v>
      </c>
      <c r="G1318" s="27">
        <v>1.8620000000000001</v>
      </c>
      <c r="H1318" s="27">
        <v>2.3119999999999998</v>
      </c>
    </row>
    <row r="1319" spans="1:8" x14ac:dyDescent="0.25">
      <c r="A1319" s="27" t="s">
        <v>348</v>
      </c>
      <c r="B1319" s="27">
        <v>18.865000000000002</v>
      </c>
      <c r="C1319" s="27">
        <v>0.63500000000000001</v>
      </c>
      <c r="D1319" s="27">
        <v>0.96</v>
      </c>
      <c r="E1319" s="27">
        <v>1.276</v>
      </c>
      <c r="F1319" s="27">
        <v>1.575</v>
      </c>
      <c r="G1319" s="27">
        <v>1.9890000000000001</v>
      </c>
      <c r="H1319" s="27">
        <v>2.4769999999999999</v>
      </c>
    </row>
    <row r="1320" spans="1:8" x14ac:dyDescent="0.25">
      <c r="A1320" s="27" t="s">
        <v>349</v>
      </c>
      <c r="B1320" s="27">
        <v>20.469000000000001</v>
      </c>
      <c r="C1320" s="27">
        <v>0.67400000000000004</v>
      </c>
      <c r="D1320" s="27">
        <v>1.0269999999999999</v>
      </c>
      <c r="E1320" s="27">
        <v>1.3680000000000001</v>
      </c>
      <c r="F1320" s="27">
        <v>1.6879999999999999</v>
      </c>
      <c r="G1320" s="27">
        <v>2.1309999999999998</v>
      </c>
      <c r="H1320" s="27">
        <v>2.6509999999999998</v>
      </c>
    </row>
    <row r="1321" spans="1:8" x14ac:dyDescent="0.25">
      <c r="A1321" s="27" t="s">
        <v>350</v>
      </c>
      <c r="B1321" s="27">
        <v>22.209</v>
      </c>
      <c r="C1321" s="27">
        <v>0.71599999999999997</v>
      </c>
      <c r="D1321" s="27">
        <v>1.099</v>
      </c>
      <c r="E1321" s="27">
        <v>1.4650000000000001</v>
      </c>
      <c r="F1321" s="27">
        <v>1.794</v>
      </c>
      <c r="G1321" s="27">
        <v>2.2850000000000001</v>
      </c>
      <c r="H1321" s="27">
        <v>2.835</v>
      </c>
    </row>
    <row r="1322" spans="1:8" x14ac:dyDescent="0.25">
      <c r="A1322" s="27" t="s">
        <v>351</v>
      </c>
      <c r="B1322" s="27">
        <v>24.097000000000001</v>
      </c>
      <c r="C1322" s="27">
        <v>0.76</v>
      </c>
      <c r="D1322" s="27">
        <v>1.1759999999999999</v>
      </c>
      <c r="E1322" s="27">
        <v>1.5680000000000001</v>
      </c>
      <c r="F1322" s="27">
        <v>1.9370000000000001</v>
      </c>
      <c r="G1322" s="27">
        <v>2.4489999999999998</v>
      </c>
      <c r="H1322" s="27">
        <v>3.03</v>
      </c>
    </row>
    <row r="1323" spans="1:8" x14ac:dyDescent="0.25">
      <c r="A1323" s="27" t="s">
        <v>352</v>
      </c>
      <c r="B1323" s="27">
        <v>26.146000000000001</v>
      </c>
      <c r="C1323" s="27">
        <v>0.80700000000000005</v>
      </c>
      <c r="D1323" s="27">
        <v>1.2569999999999999</v>
      </c>
      <c r="E1323" s="27">
        <v>1.6850000000000001</v>
      </c>
      <c r="F1323" s="27">
        <v>2.09</v>
      </c>
      <c r="G1323" s="27">
        <v>2.6219999999999999</v>
      </c>
      <c r="H1323" s="27">
        <v>3.2360000000000002</v>
      </c>
    </row>
    <row r="1324" spans="1:8" x14ac:dyDescent="0.25">
      <c r="A1324" s="27" t="s">
        <v>353</v>
      </c>
      <c r="B1324" s="27">
        <v>28.369</v>
      </c>
      <c r="C1324" s="27">
        <v>0.85699999999999998</v>
      </c>
      <c r="D1324" s="27">
        <v>1.3440000000000001</v>
      </c>
      <c r="E1324" s="27">
        <v>1.8089999999999999</v>
      </c>
      <c r="F1324" s="27">
        <v>2.2530000000000001</v>
      </c>
      <c r="G1324" s="27">
        <v>2.8380000000000001</v>
      </c>
      <c r="H1324" s="27">
        <v>3.3860000000000001</v>
      </c>
    </row>
    <row r="1325" spans="1:8" x14ac:dyDescent="0.25">
      <c r="A1325" s="27" t="s">
        <v>354</v>
      </c>
      <c r="B1325" s="27">
        <v>30.781000000000002</v>
      </c>
      <c r="C1325" s="27">
        <v>0.91</v>
      </c>
      <c r="D1325" s="27">
        <v>1.4359999999999999</v>
      </c>
      <c r="E1325" s="27">
        <v>1.94</v>
      </c>
      <c r="F1325" s="27">
        <v>2.4279999999999999</v>
      </c>
      <c r="G1325" s="27">
        <v>3.0459999999999998</v>
      </c>
      <c r="H1325" s="27">
        <v>3.6259999999999999</v>
      </c>
    </row>
    <row r="1326" spans="1:8" x14ac:dyDescent="0.25">
      <c r="A1326" s="27" t="s">
        <v>355</v>
      </c>
      <c r="B1326" s="27">
        <v>33.397999999999996</v>
      </c>
      <c r="C1326" s="27">
        <v>0.96</v>
      </c>
      <c r="D1326" s="27">
        <v>1.534</v>
      </c>
      <c r="E1326" s="27">
        <v>2.08</v>
      </c>
      <c r="F1326" s="27">
        <v>2.6139999999999999</v>
      </c>
      <c r="G1326" s="27">
        <v>3.2709999999999999</v>
      </c>
      <c r="H1326" s="27">
        <v>3.8860000000000001</v>
      </c>
    </row>
    <row r="1327" spans="1:8" x14ac:dyDescent="0.25">
      <c r="A1327" s="27" t="s">
        <v>356</v>
      </c>
      <c r="B1327" s="27">
        <v>36.236999999999995</v>
      </c>
      <c r="C1327" s="27">
        <v>1.0289999999999999</v>
      </c>
      <c r="D1327" s="27">
        <v>1.6379999999999999</v>
      </c>
      <c r="E1327" s="27">
        <v>2.2229999999999999</v>
      </c>
      <c r="F1327" s="27">
        <v>2.8119999999999998</v>
      </c>
      <c r="G1327" s="27">
        <v>3.5129999999999999</v>
      </c>
      <c r="H1327" s="27">
        <v>4.16</v>
      </c>
    </row>
    <row r="1328" spans="1:8" x14ac:dyDescent="0.25">
      <c r="A1328" s="27" t="s">
        <v>357</v>
      </c>
      <c r="B1328" s="27">
        <v>39.317999999999998</v>
      </c>
      <c r="C1328" s="27">
        <v>1.103</v>
      </c>
      <c r="D1328" s="27">
        <v>1.748</v>
      </c>
      <c r="E1328" s="27">
        <v>2.3730000000000002</v>
      </c>
      <c r="F1328" s="27">
        <v>3.0219999999999998</v>
      </c>
      <c r="G1328" s="27">
        <v>3.7730000000000001</v>
      </c>
      <c r="H1328" s="27">
        <v>4.4509999999999996</v>
      </c>
    </row>
    <row r="1329" spans="1:8" x14ac:dyDescent="0.25">
      <c r="A1329" s="27" t="s">
        <v>358</v>
      </c>
      <c r="B1329" s="27">
        <v>42.660999999999994</v>
      </c>
      <c r="C1329" s="27">
        <v>1.1819999999999999</v>
      </c>
      <c r="D1329" s="27">
        <v>1.8640000000000001</v>
      </c>
      <c r="E1329" s="27">
        <v>2.5310000000000001</v>
      </c>
      <c r="F1329" s="27">
        <v>3.242</v>
      </c>
      <c r="G1329" s="27">
        <v>4.0510000000000002</v>
      </c>
      <c r="H1329" s="27">
        <v>4.7510000000000003</v>
      </c>
    </row>
    <row r="1330" spans="1:8" x14ac:dyDescent="0.25">
      <c r="A1330" s="27" t="s">
        <v>359</v>
      </c>
      <c r="B1330" s="27">
        <v>46.287999999999997</v>
      </c>
      <c r="C1330" s="27">
        <v>1.2669999999999999</v>
      </c>
      <c r="D1330" s="27">
        <v>1.988</v>
      </c>
      <c r="E1330" s="27">
        <v>2.6970000000000001</v>
      </c>
      <c r="F1330" s="27">
        <v>3.4609999999999999</v>
      </c>
      <c r="G1330" s="27">
        <v>4.3460000000000001</v>
      </c>
      <c r="H1330" s="27">
        <v>5.0679999999999996</v>
      </c>
    </row>
    <row r="1331" spans="1:8" x14ac:dyDescent="0.25">
      <c r="A1331" s="27" t="s">
        <v>360</v>
      </c>
      <c r="B1331" s="27">
        <v>50.222999999999999</v>
      </c>
      <c r="C1331" s="27">
        <v>1.3580000000000001</v>
      </c>
      <c r="D1331" s="27">
        <v>2.1190000000000002</v>
      </c>
      <c r="E1331" s="27">
        <v>2.8719999999999999</v>
      </c>
      <c r="F1331" s="27">
        <v>3.6909999999999998</v>
      </c>
      <c r="G1331" s="27">
        <v>4.6589999999999998</v>
      </c>
      <c r="H1331" s="27">
        <v>5.4340000000000002</v>
      </c>
    </row>
    <row r="1332" spans="1:8" x14ac:dyDescent="0.25">
      <c r="A1332" s="27" t="s">
        <v>361</v>
      </c>
      <c r="B1332" s="27">
        <v>54.491999999999997</v>
      </c>
      <c r="C1332" s="27">
        <v>1.456</v>
      </c>
      <c r="D1332" s="27">
        <v>2.2570000000000001</v>
      </c>
      <c r="E1332" s="27">
        <v>3.0579999999999998</v>
      </c>
      <c r="F1332" s="27">
        <v>3.9329999999999998</v>
      </c>
      <c r="G1332" s="27">
        <v>4.99</v>
      </c>
      <c r="H1332" s="27">
        <v>5.81</v>
      </c>
    </row>
    <row r="1333" spans="1:8" x14ac:dyDescent="0.25">
      <c r="A1333" s="27" t="s">
        <v>362</v>
      </c>
      <c r="B1333" s="27">
        <v>59.123999999999995</v>
      </c>
      <c r="C1333" s="27">
        <v>1.5609999999999999</v>
      </c>
      <c r="D1333" s="27">
        <v>2.403</v>
      </c>
      <c r="E1333" s="27">
        <v>3.2570000000000001</v>
      </c>
      <c r="F1333" s="27">
        <v>4.2030000000000003</v>
      </c>
      <c r="G1333" s="27">
        <v>5.34</v>
      </c>
      <c r="H1333" s="27">
        <v>6.2130000000000001</v>
      </c>
    </row>
    <row r="1334" spans="1:8" x14ac:dyDescent="0.25">
      <c r="A1334" s="27" t="s">
        <v>363</v>
      </c>
      <c r="B1334" s="27">
        <v>64.150000000000006</v>
      </c>
      <c r="C1334" s="27">
        <v>1.6779999999999999</v>
      </c>
      <c r="D1334" s="27">
        <v>2.5579999999999998</v>
      </c>
      <c r="E1334" s="27">
        <v>3.4689999999999999</v>
      </c>
      <c r="F1334" s="27">
        <v>4.4980000000000002</v>
      </c>
      <c r="G1334" s="27">
        <v>5.6870000000000003</v>
      </c>
      <c r="H1334" s="27">
        <v>6.641</v>
      </c>
    </row>
    <row r="1335" spans="1:8" x14ac:dyDescent="0.25">
      <c r="A1335" s="27" t="s">
        <v>364</v>
      </c>
      <c r="B1335" s="27">
        <v>69.603000000000009</v>
      </c>
      <c r="C1335" s="27">
        <v>1.7929999999999999</v>
      </c>
      <c r="D1335" s="27">
        <v>2.7210000000000001</v>
      </c>
      <c r="E1335" s="27">
        <v>3.6949999999999998</v>
      </c>
      <c r="F1335" s="27">
        <v>4.8109999999999999</v>
      </c>
      <c r="G1335" s="27">
        <v>6.05</v>
      </c>
      <c r="H1335" s="27">
        <v>7.0940000000000003</v>
      </c>
    </row>
    <row r="1336" spans="1:8" x14ac:dyDescent="0.25">
      <c r="A1336" s="27" t="s">
        <v>365</v>
      </c>
      <c r="B1336" s="27">
        <v>75.52000000000001</v>
      </c>
      <c r="C1336" s="27">
        <v>1.9219999999999999</v>
      </c>
      <c r="D1336" s="27">
        <v>2.8929999999999998</v>
      </c>
      <c r="E1336" s="27">
        <v>3.9340000000000002</v>
      </c>
      <c r="F1336" s="27">
        <v>5.1420000000000003</v>
      </c>
      <c r="G1336" s="27">
        <v>6.4329999999999998</v>
      </c>
      <c r="H1336" s="27">
        <v>7.6959999999999997</v>
      </c>
    </row>
    <row r="1337" spans="1:8" x14ac:dyDescent="0.25">
      <c r="A1337" s="27" t="s">
        <v>366</v>
      </c>
      <c r="B1337" s="27">
        <v>81.94</v>
      </c>
      <c r="C1337" s="27">
        <v>2.06</v>
      </c>
      <c r="D1337" s="27">
        <v>3.0720000000000001</v>
      </c>
      <c r="E1337" s="27">
        <v>4.1859999999999999</v>
      </c>
      <c r="F1337" s="27">
        <v>5.4930000000000003</v>
      </c>
      <c r="G1337" s="27">
        <v>6.8360000000000003</v>
      </c>
      <c r="H1337" s="27">
        <v>8.2200000000000006</v>
      </c>
    </row>
    <row r="1338" spans="1:8" x14ac:dyDescent="0.25">
      <c r="A1338" s="27" t="s">
        <v>367</v>
      </c>
      <c r="B1338" s="27">
        <v>88.905000000000001</v>
      </c>
      <c r="C1338" s="27">
        <v>2.2080000000000002</v>
      </c>
      <c r="D1338" s="27">
        <v>3.2570000000000001</v>
      </c>
      <c r="E1338" s="27">
        <v>4.4509999999999996</v>
      </c>
      <c r="F1338" s="27">
        <v>5.8650000000000002</v>
      </c>
      <c r="G1338" s="27">
        <v>7.2610000000000001</v>
      </c>
      <c r="H1338" s="27">
        <v>8.7449999999999992</v>
      </c>
    </row>
    <row r="1339" spans="1:8" x14ac:dyDescent="0.25">
      <c r="A1339" s="27" t="s">
        <v>368</v>
      </c>
      <c r="B1339" s="27">
        <v>96.462000000000003</v>
      </c>
      <c r="C1339" s="27">
        <v>2.3679999999999999</v>
      </c>
      <c r="D1339" s="27">
        <v>3.4529999999999998</v>
      </c>
      <c r="E1339" s="27">
        <v>4.7290000000000001</v>
      </c>
      <c r="F1339" s="27">
        <v>6.258</v>
      </c>
      <c r="G1339" s="27">
        <v>7.7089999999999996</v>
      </c>
      <c r="H1339" s="27">
        <v>9.2989999999999995</v>
      </c>
    </row>
    <row r="1340" spans="1:8" x14ac:dyDescent="0.25">
      <c r="A1340" s="27" t="s">
        <v>369</v>
      </c>
      <c r="B1340" s="27">
        <v>104.66200000000001</v>
      </c>
      <c r="C1340" s="27">
        <v>2.5379999999999998</v>
      </c>
      <c r="D1340" s="27">
        <v>3.66</v>
      </c>
      <c r="E1340" s="27">
        <v>5.0229999999999997</v>
      </c>
      <c r="F1340" s="27">
        <v>6.673</v>
      </c>
      <c r="G1340" s="27">
        <v>8.1859999999999999</v>
      </c>
      <c r="H1340" s="27">
        <v>9.8819999999999997</v>
      </c>
    </row>
    <row r="1341" spans="1:8" x14ac:dyDescent="0.25">
      <c r="A1341" s="27" t="s">
        <v>370</v>
      </c>
      <c r="B1341" s="27">
        <v>113.55900000000001</v>
      </c>
      <c r="C1341" s="27">
        <v>2.7210000000000001</v>
      </c>
      <c r="D1341" s="27">
        <v>3.88</v>
      </c>
      <c r="E1341" s="27">
        <v>5.3339999999999996</v>
      </c>
      <c r="F1341" s="27">
        <v>7.1070000000000002</v>
      </c>
      <c r="G1341" s="27">
        <v>8.6940000000000008</v>
      </c>
      <c r="H1341" s="27">
        <v>10.494999999999999</v>
      </c>
    </row>
    <row r="1342" spans="1:8" x14ac:dyDescent="0.25">
      <c r="A1342" s="27" t="s">
        <v>371</v>
      </c>
      <c r="B1342" s="27">
        <v>123.212</v>
      </c>
      <c r="C1342" s="27">
        <v>2.9169999999999998</v>
      </c>
      <c r="D1342" s="27">
        <v>4.1130000000000004</v>
      </c>
      <c r="E1342" s="27">
        <v>5.665</v>
      </c>
      <c r="F1342" s="27">
        <v>7.5629999999999997</v>
      </c>
      <c r="G1342" s="27">
        <v>9.234</v>
      </c>
      <c r="H1342" s="27">
        <v>11.144</v>
      </c>
    </row>
    <row r="1343" spans="1:8" x14ac:dyDescent="0.25">
      <c r="A1343" s="27" t="s">
        <v>372</v>
      </c>
      <c r="B1343" s="27">
        <v>133.68600000000001</v>
      </c>
      <c r="C1343" s="27">
        <v>3.1269999999999998</v>
      </c>
      <c r="D1343" s="27">
        <v>4.3609999999999998</v>
      </c>
      <c r="E1343" s="27">
        <v>6.0179999999999998</v>
      </c>
      <c r="F1343" s="27">
        <v>8.0429999999999993</v>
      </c>
      <c r="G1343" s="27">
        <v>9.8079999999999998</v>
      </c>
      <c r="H1343" s="27">
        <v>11.835000000000001</v>
      </c>
    </row>
    <row r="1344" spans="1:8" x14ac:dyDescent="0.25">
      <c r="A1344" s="27" t="s">
        <v>373</v>
      </c>
      <c r="B1344" s="27">
        <v>145.05000000000001</v>
      </c>
      <c r="C1344" s="27">
        <v>3.3109999999999999</v>
      </c>
      <c r="D1344" s="27">
        <v>4.7229999999999999</v>
      </c>
      <c r="E1344" s="27">
        <v>6.3929999999999998</v>
      </c>
      <c r="F1344" s="27">
        <v>8.548</v>
      </c>
      <c r="G1344" s="27">
        <v>10.526</v>
      </c>
      <c r="H1344" s="27">
        <v>12.57</v>
      </c>
    </row>
    <row r="1345" spans="1:17" x14ac:dyDescent="0.25">
      <c r="A1345" s="27" t="s">
        <v>374</v>
      </c>
      <c r="B1345" s="27">
        <v>157.38</v>
      </c>
      <c r="C1345" s="27">
        <v>3.5030000000000001</v>
      </c>
      <c r="D1345" s="27">
        <v>5.0590000000000002</v>
      </c>
      <c r="E1345" s="27">
        <v>6.7919999999999998</v>
      </c>
      <c r="F1345" s="27">
        <v>9.0790000000000006</v>
      </c>
      <c r="G1345" s="27">
        <v>11.311</v>
      </c>
      <c r="H1345" s="27">
        <v>13.352</v>
      </c>
    </row>
    <row r="1346" spans="1:17" x14ac:dyDescent="0.25">
      <c r="A1346" s="27" t="s">
        <v>375</v>
      </c>
      <c r="B1346" s="27">
        <v>170.75800000000001</v>
      </c>
      <c r="C1346" s="27">
        <v>3.8359999999999999</v>
      </c>
      <c r="D1346" s="27">
        <v>5.4139999999999997</v>
      </c>
      <c r="E1346" s="27">
        <v>7.2009999999999996</v>
      </c>
      <c r="F1346" s="27">
        <v>9.641</v>
      </c>
      <c r="G1346" s="27">
        <v>12.141999999999999</v>
      </c>
      <c r="H1346" s="27">
        <v>14.180999999999999</v>
      </c>
    </row>
    <row r="1347" spans="1:17" x14ac:dyDescent="0.25">
      <c r="A1347" s="27" t="s">
        <v>376</v>
      </c>
      <c r="B1347" s="27">
        <v>185.273</v>
      </c>
      <c r="C1347" s="27">
        <v>3.8780000000000001</v>
      </c>
      <c r="D1347" s="27">
        <v>5.7889999999999997</v>
      </c>
      <c r="E1347" s="27">
        <v>7.641</v>
      </c>
      <c r="F1347" s="27">
        <v>10.24</v>
      </c>
      <c r="G1347" s="27">
        <v>13.023</v>
      </c>
      <c r="H1347" s="27">
        <v>15.228999999999999</v>
      </c>
    </row>
    <row r="1348" spans="1:17" x14ac:dyDescent="0.25">
      <c r="A1348" s="27" t="s">
        <v>377</v>
      </c>
      <c r="B1348" s="27">
        <v>201.02199999999999</v>
      </c>
      <c r="C1348" s="27">
        <v>4.1909999999999998</v>
      </c>
      <c r="D1348" s="27">
        <v>6.1849999999999996</v>
      </c>
      <c r="E1348" s="27">
        <v>8.1039999999999992</v>
      </c>
      <c r="F1348" s="27">
        <v>10.877000000000001</v>
      </c>
      <c r="G1348" s="27">
        <v>13.956</v>
      </c>
      <c r="H1348" s="27">
        <v>16.36</v>
      </c>
    </row>
    <row r="1349" spans="1:17" x14ac:dyDescent="0.25">
      <c r="A1349" s="27" t="s">
        <v>378</v>
      </c>
      <c r="B1349" s="27">
        <v>218.10900000000001</v>
      </c>
      <c r="C1349" s="27">
        <v>4.5250000000000004</v>
      </c>
      <c r="D1349" s="27">
        <v>6.6020000000000003</v>
      </c>
      <c r="E1349" s="27">
        <v>9.0030000000000001</v>
      </c>
      <c r="F1349" s="27">
        <v>11.554</v>
      </c>
      <c r="G1349" s="27">
        <v>14.942</v>
      </c>
      <c r="H1349" s="27">
        <v>17.558</v>
      </c>
    </row>
    <row r="1350" spans="1:17" x14ac:dyDescent="0.25">
      <c r="A1350" s="27" t="s">
        <v>379</v>
      </c>
      <c r="B1350" s="27">
        <v>236.649</v>
      </c>
      <c r="C1350" s="27">
        <v>4.8479999999999999</v>
      </c>
      <c r="D1350" s="27">
        <v>7.0419999999999998</v>
      </c>
      <c r="E1350" s="27">
        <v>9.6120000000000001</v>
      </c>
      <c r="F1350" s="27">
        <v>12.266999999999999</v>
      </c>
      <c r="G1350" s="27">
        <v>15.955</v>
      </c>
      <c r="H1350" s="27">
        <v>18.827999999999999</v>
      </c>
    </row>
    <row r="1351" spans="1:17" x14ac:dyDescent="0.25">
      <c r="A1351" s="27" t="s">
        <v>380</v>
      </c>
      <c r="B1351" s="27">
        <v>256.76499999999999</v>
      </c>
      <c r="C1351" s="27">
        <v>5.194</v>
      </c>
      <c r="D1351" s="27">
        <v>7.5049999999999999</v>
      </c>
      <c r="E1351" s="27">
        <v>10.253</v>
      </c>
      <c r="F1351" s="27">
        <v>13.02</v>
      </c>
      <c r="G1351" s="27">
        <v>17</v>
      </c>
      <c r="H1351" s="27">
        <v>20.170999999999999</v>
      </c>
    </row>
    <row r="1353" spans="1:17" x14ac:dyDescent="0.25">
      <c r="A1353" s="27" t="s">
        <v>591</v>
      </c>
      <c r="J1353" s="34" t="s">
        <v>62</v>
      </c>
      <c r="K1353" s="34" t="s">
        <v>61</v>
      </c>
      <c r="L1353" s="35" t="str">
        <f>$A1353</f>
        <v>Western 0.04</v>
      </c>
      <c r="M1353" s="35" t="str">
        <f t="shared" ref="M1353:Q1353" si="13">$A1353</f>
        <v>Western 0.04</v>
      </c>
      <c r="N1353" s="35" t="str">
        <f t="shared" si="13"/>
        <v>Western 0.04</v>
      </c>
      <c r="O1353" s="35" t="str">
        <f t="shared" si="13"/>
        <v>Western 0.04</v>
      </c>
      <c r="P1353" s="35" t="str">
        <f t="shared" si="13"/>
        <v>Western 0.04</v>
      </c>
      <c r="Q1353" s="35" t="str">
        <f t="shared" si="13"/>
        <v>Western 0.04</v>
      </c>
    </row>
    <row r="1354" spans="1:17" x14ac:dyDescent="0.25">
      <c r="A1354" s="27">
        <v>0.04</v>
      </c>
      <c r="C1354" s="27" t="s">
        <v>57</v>
      </c>
      <c r="J1354" s="34">
        <f>MATCH(Calculator!$E$3,B1356:B1455,1)</f>
        <v>93</v>
      </c>
      <c r="K1354" s="34">
        <f>INDEX(B1356:B1455,MATCH(Calculator!$E$3,B1356:B1455,1))</f>
        <v>145.05000000000001</v>
      </c>
      <c r="L1354" s="34">
        <f>INDEX(C1356:C$10000,$J1354)</f>
        <v>3.67</v>
      </c>
      <c r="M1354" s="34">
        <f>INDEX(D1356:D$10000,$J1354)</f>
        <v>5.4989999999999997</v>
      </c>
      <c r="N1354" s="34">
        <f>INDEX(E1356:E$10000,$J1354)</f>
        <v>7.484</v>
      </c>
      <c r="O1354" s="34">
        <f>INDEX(F1356:F$10000,$J1354)</f>
        <v>9.8010000000000002</v>
      </c>
      <c r="P1354" s="34">
        <f>INDEX(G1356:G$10000,$J1354)</f>
        <v>12.23</v>
      </c>
      <c r="Q1354" s="34">
        <f>INDEX(H1356:H$10000,$J1354)</f>
        <v>14.676</v>
      </c>
    </row>
    <row r="1355" spans="1:17" x14ac:dyDescent="0.25">
      <c r="A1355" s="27" t="s">
        <v>58</v>
      </c>
      <c r="B1355" s="27" t="s">
        <v>56</v>
      </c>
      <c r="C1355" s="27" t="s">
        <v>54</v>
      </c>
      <c r="D1355" s="27" t="s">
        <v>55</v>
      </c>
      <c r="E1355" s="27">
        <v>0.1</v>
      </c>
      <c r="F1355" s="27">
        <v>0.05</v>
      </c>
      <c r="G1355" s="27">
        <v>0.02</v>
      </c>
      <c r="H1355" s="27">
        <v>0.01</v>
      </c>
      <c r="J1355" s="34">
        <f>MATCH(Calculator!$E$3,B1356:B1455,1)+1</f>
        <v>94</v>
      </c>
      <c r="K1355" s="34">
        <f>INDEX(B1356:B1455,MATCH(Calculator!$E$3,B1356:B1455,1)+1)</f>
        <v>157.38</v>
      </c>
      <c r="L1355" s="34">
        <f>INDEX(C1356:C$9999,$J1355)</f>
        <v>3.9340000000000002</v>
      </c>
      <c r="M1355" s="34">
        <f>INDEX(D1356:D$9999,$J1355)</f>
        <v>5.8330000000000002</v>
      </c>
      <c r="N1355" s="34">
        <f>INDEX(E1356:E$9999,$J1355)</f>
        <v>7.96</v>
      </c>
      <c r="O1355" s="34">
        <f>INDEX(F1356:F$9999,$J1355)</f>
        <v>10.467000000000001</v>
      </c>
      <c r="P1355" s="34">
        <f>INDEX(G1356:G$9999,$J1355)</f>
        <v>12.993</v>
      </c>
      <c r="Q1355" s="34">
        <f>INDEX(H1356:H$9999,$J1355)</f>
        <v>15.635</v>
      </c>
    </row>
    <row r="1356" spans="1:17" ht="15.75" thickBot="1" x14ac:dyDescent="0.3">
      <c r="A1356" s="27" t="s">
        <v>382</v>
      </c>
      <c r="B1356" s="27">
        <v>2.5000000000000001E-2</v>
      </c>
      <c r="C1356" s="27">
        <v>2E-3</v>
      </c>
      <c r="D1356" s="27">
        <v>3.0000000000000001E-3</v>
      </c>
      <c r="E1356" s="27">
        <v>4.0000000000000001E-3</v>
      </c>
      <c r="F1356" s="27">
        <v>5.0000000000000001E-3</v>
      </c>
      <c r="G1356" s="27">
        <v>7.0000000000000001E-3</v>
      </c>
      <c r="H1356" s="27">
        <v>8.9999999999999993E-3</v>
      </c>
      <c r="L1356" s="36">
        <f>_xlfn.FORECAST.LINEAR(Calculator!$E$3,L1354:L1355,K1354:K1355)</f>
        <v>3.7759854014598537</v>
      </c>
      <c r="M1356" s="36">
        <f>_xlfn.FORECAST.LINEAR(Calculator!$E$3,M1354:M1355,K1354:K1355)</f>
        <v>5.6330875912408764</v>
      </c>
      <c r="N1356" s="36">
        <f>_xlfn.FORECAST.LINEAR(Calculator!$E$3,N1354:N1355,K1354:K1355)</f>
        <v>7.6750948905109482</v>
      </c>
      <c r="O1356" s="36">
        <f>_xlfn.FORECAST.LINEAR(Calculator!$E$3,O1354:O1355,K1354:K1355)</f>
        <v>10.068372262773721</v>
      </c>
      <c r="P1356" s="36">
        <f>_xlfn.FORECAST.LINEAR(Calculator!$E$3,P1354:P1355,K1354:K1355)</f>
        <v>12.536313868613139</v>
      </c>
      <c r="Q1356" s="36">
        <f>_xlfn.FORECAST.LINEAR(Calculator!$E$3,Q1354:Q1355,K1354:K1355)</f>
        <v>15.061</v>
      </c>
    </row>
    <row r="1357" spans="1:17" x14ac:dyDescent="0.25">
      <c r="A1357" s="27" t="s">
        <v>383</v>
      </c>
      <c r="B1357" s="27">
        <v>0.04</v>
      </c>
      <c r="C1357" s="27">
        <v>3.0000000000000001E-3</v>
      </c>
      <c r="D1357" s="27">
        <v>5.0000000000000001E-3</v>
      </c>
      <c r="E1357" s="27">
        <v>6.0000000000000001E-3</v>
      </c>
      <c r="F1357" s="27">
        <v>8.0000000000000002E-3</v>
      </c>
      <c r="G1357" s="27">
        <v>1.0999999999999999E-2</v>
      </c>
      <c r="H1357" s="27">
        <v>1.4E-2</v>
      </c>
    </row>
    <row r="1358" spans="1:17" x14ac:dyDescent="0.25">
      <c r="A1358" s="27" t="s">
        <v>384</v>
      </c>
      <c r="B1358" s="27">
        <v>5.5E-2</v>
      </c>
      <c r="C1358" s="27">
        <v>4.0000000000000001E-3</v>
      </c>
      <c r="D1358" s="27">
        <v>6.0000000000000001E-3</v>
      </c>
      <c r="E1358" s="27">
        <v>8.0000000000000002E-3</v>
      </c>
      <c r="F1358" s="27">
        <v>0.01</v>
      </c>
      <c r="G1358" s="27">
        <v>1.4999999999999999E-2</v>
      </c>
      <c r="H1358" s="27">
        <v>1.9E-2</v>
      </c>
    </row>
    <row r="1359" spans="1:17" x14ac:dyDescent="0.25">
      <c r="A1359" s="27" t="s">
        <v>385</v>
      </c>
      <c r="B1359" s="27">
        <v>7.0000000000000007E-2</v>
      </c>
      <c r="C1359" s="27">
        <v>5.0000000000000001E-3</v>
      </c>
      <c r="D1359" s="27">
        <v>8.0000000000000002E-3</v>
      </c>
      <c r="E1359" s="27">
        <v>0.01</v>
      </c>
      <c r="F1359" s="27">
        <v>1.2999999999999999E-2</v>
      </c>
      <c r="G1359" s="27">
        <v>1.9E-2</v>
      </c>
      <c r="H1359" s="27">
        <v>2.3E-2</v>
      </c>
    </row>
    <row r="1360" spans="1:17" x14ac:dyDescent="0.25">
      <c r="A1360" s="27" t="s">
        <v>386</v>
      </c>
      <c r="B1360" s="27">
        <v>8.5000000000000006E-2</v>
      </c>
      <c r="C1360" s="27">
        <v>6.0000000000000001E-3</v>
      </c>
      <c r="D1360" s="27">
        <v>8.9999999999999993E-3</v>
      </c>
      <c r="E1360" s="27">
        <v>1.2E-2</v>
      </c>
      <c r="F1360" s="27">
        <v>1.6E-2</v>
      </c>
      <c r="G1360" s="27">
        <v>2.3E-2</v>
      </c>
      <c r="H1360" s="27">
        <v>2.8000000000000001E-2</v>
      </c>
    </row>
    <row r="1361" spans="1:8" x14ac:dyDescent="0.25">
      <c r="A1361" s="27" t="s">
        <v>387</v>
      </c>
      <c r="B1361" s="27">
        <v>0.1</v>
      </c>
      <c r="C1361" s="27">
        <v>7.0000000000000001E-3</v>
      </c>
      <c r="D1361" s="27">
        <v>1.0999999999999999E-2</v>
      </c>
      <c r="E1361" s="27">
        <v>1.4E-2</v>
      </c>
      <c r="F1361" s="27">
        <v>1.7999999999999999E-2</v>
      </c>
      <c r="G1361" s="27">
        <v>2.5999999999999999E-2</v>
      </c>
      <c r="H1361" s="27">
        <v>3.2000000000000001E-2</v>
      </c>
    </row>
    <row r="1362" spans="1:8" x14ac:dyDescent="0.25">
      <c r="A1362" s="27" t="s">
        <v>388</v>
      </c>
      <c r="B1362" s="27">
        <v>0.115</v>
      </c>
      <c r="C1362" s="27">
        <v>8.0000000000000002E-3</v>
      </c>
      <c r="D1362" s="27">
        <v>1.2E-2</v>
      </c>
      <c r="E1362" s="27">
        <v>1.6E-2</v>
      </c>
      <c r="F1362" s="27">
        <v>2.1000000000000001E-2</v>
      </c>
      <c r="G1362" s="27">
        <v>0.03</v>
      </c>
      <c r="H1362" s="27">
        <v>3.5999999999999997E-2</v>
      </c>
    </row>
    <row r="1363" spans="1:8" x14ac:dyDescent="0.25">
      <c r="A1363" s="27" t="s">
        <v>389</v>
      </c>
      <c r="B1363" s="27">
        <v>0.13</v>
      </c>
      <c r="C1363" s="27">
        <v>0.01</v>
      </c>
      <c r="D1363" s="27">
        <v>1.4E-2</v>
      </c>
      <c r="E1363" s="27">
        <v>1.7999999999999999E-2</v>
      </c>
      <c r="F1363" s="27">
        <v>2.4E-2</v>
      </c>
      <c r="G1363" s="27">
        <v>3.3000000000000002E-2</v>
      </c>
      <c r="H1363" s="27">
        <v>3.9E-2</v>
      </c>
    </row>
    <row r="1364" spans="1:8" x14ac:dyDescent="0.25">
      <c r="A1364" s="27" t="s">
        <v>390</v>
      </c>
      <c r="B1364" s="27">
        <v>0.14499999999999999</v>
      </c>
      <c r="C1364" s="27">
        <v>1.0999999999999999E-2</v>
      </c>
      <c r="D1364" s="27">
        <v>1.6E-2</v>
      </c>
      <c r="E1364" s="27">
        <v>0.02</v>
      </c>
      <c r="F1364" s="27">
        <v>2.5999999999999999E-2</v>
      </c>
      <c r="G1364" s="27">
        <v>3.6999999999999998E-2</v>
      </c>
      <c r="H1364" s="27">
        <v>4.3999999999999997E-2</v>
      </c>
    </row>
    <row r="1365" spans="1:8" x14ac:dyDescent="0.25">
      <c r="A1365" s="27" t="s">
        <v>391</v>
      </c>
      <c r="B1365" s="27">
        <v>0.16</v>
      </c>
      <c r="C1365" s="27">
        <v>1.2E-2</v>
      </c>
      <c r="D1365" s="27">
        <v>1.7000000000000001E-2</v>
      </c>
      <c r="E1365" s="27">
        <v>2.1999999999999999E-2</v>
      </c>
      <c r="F1365" s="27">
        <v>2.9000000000000001E-2</v>
      </c>
      <c r="G1365" s="27">
        <v>0.04</v>
      </c>
      <c r="H1365" s="27">
        <v>4.8000000000000001E-2</v>
      </c>
    </row>
    <row r="1366" spans="1:8" x14ac:dyDescent="0.25">
      <c r="A1366" s="27" t="s">
        <v>392</v>
      </c>
      <c r="B1366" s="27">
        <v>0.17499999999999999</v>
      </c>
      <c r="C1366" s="27">
        <v>1.2999999999999999E-2</v>
      </c>
      <c r="D1366" s="27">
        <v>1.9E-2</v>
      </c>
      <c r="E1366" s="27">
        <v>2.4E-2</v>
      </c>
      <c r="F1366" s="27">
        <v>3.1E-2</v>
      </c>
      <c r="G1366" s="27">
        <v>4.3999999999999997E-2</v>
      </c>
      <c r="H1366" s="27">
        <v>5.1999999999999998E-2</v>
      </c>
    </row>
    <row r="1367" spans="1:8" x14ac:dyDescent="0.25">
      <c r="A1367" s="27" t="s">
        <v>393</v>
      </c>
      <c r="B1367" s="27">
        <v>0.19</v>
      </c>
      <c r="C1367" s="27">
        <v>1.4E-2</v>
      </c>
      <c r="D1367" s="27">
        <v>0.02</v>
      </c>
      <c r="E1367" s="27">
        <v>2.5999999999999999E-2</v>
      </c>
      <c r="F1367" s="27">
        <v>3.4000000000000002E-2</v>
      </c>
      <c r="G1367" s="27">
        <v>4.7E-2</v>
      </c>
      <c r="H1367" s="27">
        <v>5.6000000000000001E-2</v>
      </c>
    </row>
    <row r="1368" spans="1:8" x14ac:dyDescent="0.25">
      <c r="A1368" s="27" t="s">
        <v>394</v>
      </c>
      <c r="B1368" s="27">
        <v>0.20699999999999999</v>
      </c>
      <c r="C1368" s="27">
        <v>1.4999999999999999E-2</v>
      </c>
      <c r="D1368" s="27">
        <v>2.1999999999999999E-2</v>
      </c>
      <c r="E1368" s="27">
        <v>2.8000000000000001E-2</v>
      </c>
      <c r="F1368" s="27">
        <v>3.5999999999999997E-2</v>
      </c>
      <c r="G1368" s="27">
        <v>0.05</v>
      </c>
      <c r="H1368" s="27">
        <v>0.06</v>
      </c>
    </row>
    <row r="1369" spans="1:8" x14ac:dyDescent="0.25">
      <c r="A1369" s="27" t="s">
        <v>395</v>
      </c>
      <c r="B1369" s="27">
        <v>0.22500000000000001</v>
      </c>
      <c r="C1369" s="27">
        <v>1.6E-2</v>
      </c>
      <c r="D1369" s="27">
        <v>2.4E-2</v>
      </c>
      <c r="E1369" s="27">
        <v>0.03</v>
      </c>
      <c r="F1369" s="27">
        <v>3.9E-2</v>
      </c>
      <c r="G1369" s="27">
        <v>5.3999999999999999E-2</v>
      </c>
      <c r="H1369" s="27">
        <v>6.5000000000000002E-2</v>
      </c>
    </row>
    <row r="1370" spans="1:8" x14ac:dyDescent="0.25">
      <c r="A1370" s="27" t="s">
        <v>396</v>
      </c>
      <c r="B1370" s="27">
        <v>0.245</v>
      </c>
      <c r="C1370" s="27">
        <v>1.7999999999999999E-2</v>
      </c>
      <c r="D1370" s="27">
        <v>2.5000000000000001E-2</v>
      </c>
      <c r="E1370" s="27">
        <v>3.2000000000000001E-2</v>
      </c>
      <c r="F1370" s="27">
        <v>4.2000000000000003E-2</v>
      </c>
      <c r="G1370" s="27">
        <v>5.8000000000000003E-2</v>
      </c>
      <c r="H1370" s="27">
        <v>7.0999999999999994E-2</v>
      </c>
    </row>
    <row r="1371" spans="1:8" x14ac:dyDescent="0.25">
      <c r="A1371" s="27" t="s">
        <v>397</v>
      </c>
      <c r="B1371" s="27">
        <v>0.26600000000000001</v>
      </c>
      <c r="C1371" s="27">
        <v>1.9E-2</v>
      </c>
      <c r="D1371" s="27">
        <v>2.7E-2</v>
      </c>
      <c r="E1371" s="27">
        <v>3.5000000000000003E-2</v>
      </c>
      <c r="F1371" s="27">
        <v>4.4999999999999998E-2</v>
      </c>
      <c r="G1371" s="27">
        <v>6.0999999999999999E-2</v>
      </c>
      <c r="H1371" s="27">
        <v>7.5999999999999998E-2</v>
      </c>
    </row>
    <row r="1372" spans="1:8" x14ac:dyDescent="0.25">
      <c r="A1372" s="27" t="s">
        <v>398</v>
      </c>
      <c r="B1372" s="27">
        <v>0.28899999999999998</v>
      </c>
      <c r="C1372" s="27">
        <v>0.02</v>
      </c>
      <c r="D1372" s="27">
        <v>2.9000000000000001E-2</v>
      </c>
      <c r="E1372" s="27">
        <v>3.6999999999999998E-2</v>
      </c>
      <c r="F1372" s="27">
        <v>4.9000000000000002E-2</v>
      </c>
      <c r="G1372" s="27">
        <v>6.6000000000000003E-2</v>
      </c>
      <c r="H1372" s="27">
        <v>8.1000000000000003E-2</v>
      </c>
    </row>
    <row r="1373" spans="1:8" x14ac:dyDescent="0.25">
      <c r="A1373" s="27" t="s">
        <v>399</v>
      </c>
      <c r="B1373" s="27">
        <v>0.314</v>
      </c>
      <c r="C1373" s="27">
        <v>2.1999999999999999E-2</v>
      </c>
      <c r="D1373" s="27">
        <v>3.1E-2</v>
      </c>
      <c r="E1373" s="27">
        <v>0.04</v>
      </c>
      <c r="F1373" s="27">
        <v>5.1999999999999998E-2</v>
      </c>
      <c r="G1373" s="27">
        <v>7.0000000000000007E-2</v>
      </c>
      <c r="H1373" s="27">
        <v>8.6999999999999994E-2</v>
      </c>
    </row>
    <row r="1374" spans="1:8" x14ac:dyDescent="0.25">
      <c r="A1374" s="27" t="s">
        <v>400</v>
      </c>
      <c r="B1374" s="27">
        <v>0.34100000000000003</v>
      </c>
      <c r="C1374" s="27">
        <v>2.3E-2</v>
      </c>
      <c r="D1374" s="27">
        <v>3.3000000000000002E-2</v>
      </c>
      <c r="E1374" s="27">
        <v>4.2999999999999997E-2</v>
      </c>
      <c r="F1374" s="27">
        <v>5.5E-2</v>
      </c>
      <c r="G1374" s="27">
        <v>7.6999999999999999E-2</v>
      </c>
      <c r="H1374" s="27">
        <v>9.2999999999999999E-2</v>
      </c>
    </row>
    <row r="1375" spans="1:8" x14ac:dyDescent="0.25">
      <c r="A1375" s="27" t="s">
        <v>401</v>
      </c>
      <c r="B1375" s="27">
        <v>0.37</v>
      </c>
      <c r="C1375" s="27">
        <v>2.5000000000000001E-2</v>
      </c>
      <c r="D1375" s="27">
        <v>3.5999999999999997E-2</v>
      </c>
      <c r="E1375" s="27">
        <v>4.5999999999999999E-2</v>
      </c>
      <c r="F1375" s="27">
        <v>0.06</v>
      </c>
      <c r="G1375" s="27">
        <v>8.3000000000000004E-2</v>
      </c>
      <c r="H1375" s="27">
        <v>9.9000000000000005E-2</v>
      </c>
    </row>
    <row r="1376" spans="1:8" x14ac:dyDescent="0.25">
      <c r="A1376" s="27" t="s">
        <v>402</v>
      </c>
      <c r="B1376" s="27">
        <v>0.40200000000000002</v>
      </c>
      <c r="C1376" s="27">
        <v>2.7E-2</v>
      </c>
      <c r="D1376" s="27">
        <v>3.7999999999999999E-2</v>
      </c>
      <c r="E1376" s="27">
        <v>4.9000000000000002E-2</v>
      </c>
      <c r="F1376" s="27">
        <v>6.5000000000000002E-2</v>
      </c>
      <c r="G1376" s="27">
        <v>0.09</v>
      </c>
      <c r="H1376" s="27">
        <v>0.106</v>
      </c>
    </row>
    <row r="1377" spans="1:8" x14ac:dyDescent="0.25">
      <c r="A1377" s="27" t="s">
        <v>403</v>
      </c>
      <c r="B1377" s="27">
        <v>0.437</v>
      </c>
      <c r="C1377" s="27">
        <v>2.9000000000000001E-2</v>
      </c>
      <c r="D1377" s="27">
        <v>4.1000000000000002E-2</v>
      </c>
      <c r="E1377" s="27">
        <v>5.2999999999999999E-2</v>
      </c>
      <c r="F1377" s="27">
        <v>7.0000000000000007E-2</v>
      </c>
      <c r="G1377" s="27">
        <v>9.7000000000000003E-2</v>
      </c>
      <c r="H1377" s="27">
        <v>0.113</v>
      </c>
    </row>
    <row r="1378" spans="1:8" x14ac:dyDescent="0.25">
      <c r="A1378" s="27" t="s">
        <v>404</v>
      </c>
      <c r="B1378" s="27">
        <v>0.47499999999999998</v>
      </c>
      <c r="C1378" s="27">
        <v>3.1E-2</v>
      </c>
      <c r="D1378" s="27">
        <v>4.2999999999999997E-2</v>
      </c>
      <c r="E1378" s="27">
        <v>5.6000000000000001E-2</v>
      </c>
      <c r="F1378" s="27">
        <v>7.4999999999999997E-2</v>
      </c>
      <c r="G1378" s="27">
        <v>0.105</v>
      </c>
      <c r="H1378" s="27">
        <v>0.121</v>
      </c>
    </row>
    <row r="1379" spans="1:8" x14ac:dyDescent="0.25">
      <c r="A1379" s="27" t="s">
        <v>405</v>
      </c>
      <c r="B1379" s="27">
        <v>0.51600000000000001</v>
      </c>
      <c r="C1379" s="27">
        <v>3.4000000000000002E-2</v>
      </c>
      <c r="D1379" s="27">
        <v>4.7E-2</v>
      </c>
      <c r="E1379" s="27">
        <v>0.06</v>
      </c>
      <c r="F1379" s="27">
        <v>8.1000000000000003E-2</v>
      </c>
      <c r="G1379" s="27">
        <v>0.113</v>
      </c>
      <c r="H1379" s="27">
        <v>0.13300000000000001</v>
      </c>
    </row>
    <row r="1380" spans="1:8" x14ac:dyDescent="0.25">
      <c r="A1380" s="27" t="s">
        <v>406</v>
      </c>
      <c r="B1380" s="27">
        <v>0.56000000000000005</v>
      </c>
      <c r="C1380" s="27">
        <v>3.6999999999999998E-2</v>
      </c>
      <c r="D1380" s="27">
        <v>5.0999999999999997E-2</v>
      </c>
      <c r="E1380" s="27">
        <v>6.5000000000000002E-2</v>
      </c>
      <c r="F1380" s="27">
        <v>8.7999999999999995E-2</v>
      </c>
      <c r="G1380" s="27">
        <v>0.122</v>
      </c>
      <c r="H1380" s="27">
        <v>0.14399999999999999</v>
      </c>
    </row>
    <row r="1381" spans="1:8" x14ac:dyDescent="0.25">
      <c r="A1381" s="27" t="s">
        <v>407</v>
      </c>
      <c r="B1381" s="27">
        <v>0.60799999999999998</v>
      </c>
      <c r="C1381" s="27">
        <v>0.04</v>
      </c>
      <c r="D1381" s="27">
        <v>5.5E-2</v>
      </c>
      <c r="E1381" s="27">
        <v>6.9000000000000006E-2</v>
      </c>
      <c r="F1381" s="27">
        <v>9.4E-2</v>
      </c>
      <c r="G1381" s="27">
        <v>0.13100000000000001</v>
      </c>
      <c r="H1381" s="27">
        <v>0.155</v>
      </c>
    </row>
    <row r="1382" spans="1:8" x14ac:dyDescent="0.25">
      <c r="A1382" s="27" t="s">
        <v>408</v>
      </c>
      <c r="B1382" s="27">
        <v>0.66</v>
      </c>
      <c r="C1382" s="27">
        <v>4.2999999999999997E-2</v>
      </c>
      <c r="D1382" s="27">
        <v>5.8999999999999997E-2</v>
      </c>
      <c r="E1382" s="27">
        <v>7.5999999999999998E-2</v>
      </c>
      <c r="F1382" s="27">
        <v>0.10100000000000001</v>
      </c>
      <c r="G1382" s="27">
        <v>0.14099999999999999</v>
      </c>
      <c r="H1382" s="27">
        <v>0.16800000000000001</v>
      </c>
    </row>
    <row r="1383" spans="1:8" x14ac:dyDescent="0.25">
      <c r="A1383" s="27" t="s">
        <v>409</v>
      </c>
      <c r="B1383" s="27">
        <v>0.71699999999999997</v>
      </c>
      <c r="C1383" s="27">
        <v>4.5999999999999999E-2</v>
      </c>
      <c r="D1383" s="27">
        <v>6.4000000000000001E-2</v>
      </c>
      <c r="E1383" s="27">
        <v>8.2000000000000003E-2</v>
      </c>
      <c r="F1383" s="27">
        <v>0.109</v>
      </c>
      <c r="G1383" s="27">
        <v>0.151</v>
      </c>
      <c r="H1383" s="27">
        <v>0.18099999999999999</v>
      </c>
    </row>
    <row r="1384" spans="1:8" x14ac:dyDescent="0.25">
      <c r="A1384" s="27" t="s">
        <v>410</v>
      </c>
      <c r="B1384" s="27">
        <v>0.77800000000000002</v>
      </c>
      <c r="C1384" s="27">
        <v>0.05</v>
      </c>
      <c r="D1384" s="27">
        <v>7.0000000000000007E-2</v>
      </c>
      <c r="E1384" s="27">
        <v>8.6999999999999994E-2</v>
      </c>
      <c r="F1384" s="27">
        <v>0.11700000000000001</v>
      </c>
      <c r="G1384" s="27">
        <v>0.16200000000000001</v>
      </c>
      <c r="H1384" s="27">
        <v>0.19500000000000001</v>
      </c>
    </row>
    <row r="1385" spans="1:8" x14ac:dyDescent="0.25">
      <c r="A1385" s="27" t="s">
        <v>411</v>
      </c>
      <c r="B1385" s="27">
        <v>0.84499999999999997</v>
      </c>
      <c r="C1385" s="27">
        <v>5.2999999999999999E-2</v>
      </c>
      <c r="D1385" s="27">
        <v>7.4999999999999997E-2</v>
      </c>
      <c r="E1385" s="27">
        <v>9.2999999999999999E-2</v>
      </c>
      <c r="F1385" s="27">
        <v>0.125</v>
      </c>
      <c r="G1385" s="27">
        <v>0.17399999999999999</v>
      </c>
      <c r="H1385" s="27">
        <v>0.21</v>
      </c>
    </row>
    <row r="1386" spans="1:8" x14ac:dyDescent="0.25">
      <c r="A1386" s="27" t="s">
        <v>412</v>
      </c>
      <c r="B1386" s="27">
        <v>0.91700000000000004</v>
      </c>
      <c r="C1386" s="27">
        <v>5.7000000000000002E-2</v>
      </c>
      <c r="D1386" s="27">
        <v>8.2000000000000003E-2</v>
      </c>
      <c r="E1386" s="27">
        <v>9.9000000000000005E-2</v>
      </c>
      <c r="F1386" s="27">
        <v>0.13400000000000001</v>
      </c>
      <c r="G1386" s="27">
        <v>0.187</v>
      </c>
      <c r="H1386" s="27">
        <v>0.22700000000000001</v>
      </c>
    </row>
    <row r="1387" spans="1:8" x14ac:dyDescent="0.25">
      <c r="A1387" s="27" t="s">
        <v>413</v>
      </c>
      <c r="B1387" s="27">
        <v>0.995</v>
      </c>
      <c r="C1387" s="27">
        <v>6.0999999999999999E-2</v>
      </c>
      <c r="D1387" s="27">
        <v>8.7999999999999995E-2</v>
      </c>
      <c r="E1387" s="27">
        <v>0.105</v>
      </c>
      <c r="F1387" s="27">
        <v>0.14299999999999999</v>
      </c>
      <c r="G1387" s="27">
        <v>0.2</v>
      </c>
      <c r="H1387" s="27">
        <v>0.24399999999999999</v>
      </c>
    </row>
    <row r="1388" spans="1:8" x14ac:dyDescent="0.25">
      <c r="A1388" s="27" t="s">
        <v>414</v>
      </c>
      <c r="B1388" s="27">
        <v>1.0799999999999998</v>
      </c>
      <c r="C1388" s="27">
        <v>6.6000000000000003E-2</v>
      </c>
      <c r="D1388" s="27">
        <v>9.5000000000000001E-2</v>
      </c>
      <c r="E1388" s="27">
        <v>0.112</v>
      </c>
      <c r="F1388" s="27">
        <v>0.153</v>
      </c>
      <c r="G1388" s="27">
        <v>0.214</v>
      </c>
      <c r="H1388" s="27">
        <v>0.26200000000000001</v>
      </c>
    </row>
    <row r="1389" spans="1:8" x14ac:dyDescent="0.25">
      <c r="A1389" s="27" t="s">
        <v>415</v>
      </c>
      <c r="B1389" s="27">
        <v>1.1719999999999999</v>
      </c>
      <c r="C1389" s="27">
        <v>7.0999999999999994E-2</v>
      </c>
      <c r="D1389" s="27">
        <v>0.10299999999999999</v>
      </c>
      <c r="E1389" s="27">
        <v>0.121</v>
      </c>
      <c r="F1389" s="27">
        <v>0.16400000000000001</v>
      </c>
      <c r="G1389" s="27">
        <v>0.22900000000000001</v>
      </c>
      <c r="H1389" s="27">
        <v>0.28199999999999997</v>
      </c>
    </row>
    <row r="1390" spans="1:8" x14ac:dyDescent="0.25">
      <c r="A1390" s="27" t="s">
        <v>416</v>
      </c>
      <c r="B1390" s="27">
        <v>1.2719999999999998</v>
      </c>
      <c r="C1390" s="27">
        <v>7.5999999999999998E-2</v>
      </c>
      <c r="D1390" s="27">
        <v>0.111</v>
      </c>
      <c r="E1390" s="27">
        <v>0.13</v>
      </c>
      <c r="F1390" s="27">
        <v>0.17499999999999999</v>
      </c>
      <c r="G1390" s="27">
        <v>0.24399999999999999</v>
      </c>
      <c r="H1390" s="27">
        <v>0.30299999999999999</v>
      </c>
    </row>
    <row r="1391" spans="1:8" x14ac:dyDescent="0.25">
      <c r="A1391" s="27" t="s">
        <v>417</v>
      </c>
      <c r="B1391" s="27">
        <v>1.3809999999999998</v>
      </c>
      <c r="C1391" s="27">
        <v>8.1000000000000003E-2</v>
      </c>
      <c r="D1391" s="27">
        <v>0.12</v>
      </c>
      <c r="E1391" s="27">
        <v>0.14000000000000001</v>
      </c>
      <c r="F1391" s="27">
        <v>0.188</v>
      </c>
      <c r="G1391" s="27">
        <v>0.26100000000000001</v>
      </c>
      <c r="H1391" s="27">
        <v>0.32500000000000001</v>
      </c>
    </row>
    <row r="1392" spans="1:8" x14ac:dyDescent="0.25">
      <c r="A1392" s="27" t="s">
        <v>418</v>
      </c>
      <c r="B1392" s="27">
        <v>1.4989999999999999</v>
      </c>
      <c r="C1392" s="27">
        <v>8.6999999999999994E-2</v>
      </c>
      <c r="D1392" s="27">
        <v>0.129</v>
      </c>
      <c r="E1392" s="27">
        <v>0.15</v>
      </c>
      <c r="F1392" s="27">
        <v>0.20100000000000001</v>
      </c>
      <c r="G1392" s="27">
        <v>0.27800000000000002</v>
      </c>
      <c r="H1392" s="27">
        <v>0.34799999999999998</v>
      </c>
    </row>
    <row r="1393" spans="1:8" x14ac:dyDescent="0.25">
      <c r="A1393" s="27" t="s">
        <v>419</v>
      </c>
      <c r="B1393" s="27">
        <v>1.6269999999999998</v>
      </c>
      <c r="C1393" s="27">
        <v>9.4E-2</v>
      </c>
      <c r="D1393" s="27">
        <v>0.13800000000000001</v>
      </c>
      <c r="E1393" s="27">
        <v>0.159</v>
      </c>
      <c r="F1393" s="27">
        <v>0.22</v>
      </c>
      <c r="G1393" s="27">
        <v>0.29699999999999999</v>
      </c>
      <c r="H1393" s="27">
        <v>0.373</v>
      </c>
    </row>
    <row r="1394" spans="1:8" x14ac:dyDescent="0.25">
      <c r="A1394" s="27" t="s">
        <v>420</v>
      </c>
      <c r="B1394" s="27">
        <v>1.7659999999999998</v>
      </c>
      <c r="C1394" s="27">
        <v>0.10100000000000001</v>
      </c>
      <c r="D1394" s="27">
        <v>0.14799999999999999</v>
      </c>
      <c r="E1394" s="27">
        <v>0.17</v>
      </c>
      <c r="F1394" s="27">
        <v>0.23499999999999999</v>
      </c>
      <c r="G1394" s="27">
        <v>0.32400000000000001</v>
      </c>
      <c r="H1394" s="27">
        <v>0.4</v>
      </c>
    </row>
    <row r="1395" spans="1:8" x14ac:dyDescent="0.25">
      <c r="A1395" s="27" t="s">
        <v>421</v>
      </c>
      <c r="B1395" s="27">
        <v>1.9169999999999998</v>
      </c>
      <c r="C1395" s="27">
        <v>0.109</v>
      </c>
      <c r="D1395" s="27">
        <v>0.16</v>
      </c>
      <c r="E1395" s="27">
        <v>0.183</v>
      </c>
      <c r="F1395" s="27">
        <v>0.251</v>
      </c>
      <c r="G1395" s="27">
        <v>0.34799999999999998</v>
      </c>
      <c r="H1395" s="27">
        <v>0.42699999999999999</v>
      </c>
    </row>
    <row r="1396" spans="1:8" x14ac:dyDescent="0.25">
      <c r="A1396" s="27" t="s">
        <v>422</v>
      </c>
      <c r="B1396" s="27">
        <v>2.08</v>
      </c>
      <c r="C1396" s="27">
        <v>0.11799999999999999</v>
      </c>
      <c r="D1396" s="27">
        <v>0.17199999999999999</v>
      </c>
      <c r="E1396" s="27">
        <v>0.19700000000000001</v>
      </c>
      <c r="F1396" s="27">
        <v>0.26800000000000002</v>
      </c>
      <c r="G1396" s="27">
        <v>0.373</v>
      </c>
      <c r="H1396" s="27">
        <v>0.45700000000000002</v>
      </c>
    </row>
    <row r="1397" spans="1:8" x14ac:dyDescent="0.25">
      <c r="A1397" s="27" t="s">
        <v>423</v>
      </c>
      <c r="B1397" s="27">
        <v>2.2569999999999997</v>
      </c>
      <c r="C1397" s="27">
        <v>0.125</v>
      </c>
      <c r="D1397" s="27">
        <v>0.185</v>
      </c>
      <c r="E1397" s="27">
        <v>0.21199999999999999</v>
      </c>
      <c r="F1397" s="27">
        <v>0.28599999999999998</v>
      </c>
      <c r="G1397" s="27">
        <v>0.40100000000000002</v>
      </c>
      <c r="H1397" s="27">
        <v>0.48699999999999999</v>
      </c>
    </row>
    <row r="1398" spans="1:8" x14ac:dyDescent="0.25">
      <c r="A1398" s="27" t="s">
        <v>424</v>
      </c>
      <c r="B1398" s="27">
        <v>2.4489999999999998</v>
      </c>
      <c r="C1398" s="27">
        <v>0.13300000000000001</v>
      </c>
      <c r="D1398" s="27">
        <v>0.19700000000000001</v>
      </c>
      <c r="E1398" s="27">
        <v>0.22800000000000001</v>
      </c>
      <c r="F1398" s="27">
        <v>0.30399999999999999</v>
      </c>
      <c r="G1398" s="27">
        <v>0.43</v>
      </c>
      <c r="H1398" s="27">
        <v>0.52</v>
      </c>
    </row>
    <row r="1399" spans="1:8" x14ac:dyDescent="0.25">
      <c r="A1399" s="27" t="s">
        <v>425</v>
      </c>
      <c r="B1399" s="27">
        <v>2.6579999999999999</v>
      </c>
      <c r="C1399" s="27">
        <v>0.14099999999999999</v>
      </c>
      <c r="D1399" s="27">
        <v>0.21</v>
      </c>
      <c r="E1399" s="27">
        <v>0.24399999999999999</v>
      </c>
      <c r="F1399" s="27">
        <v>0.32400000000000001</v>
      </c>
      <c r="G1399" s="27">
        <v>0.46200000000000002</v>
      </c>
      <c r="H1399" s="27">
        <v>0.55400000000000005</v>
      </c>
    </row>
    <row r="1400" spans="1:8" x14ac:dyDescent="0.25">
      <c r="A1400" s="27" t="s">
        <v>426</v>
      </c>
      <c r="B1400" s="27">
        <v>2.8839999999999999</v>
      </c>
      <c r="C1400" s="27">
        <v>0.14899999999999999</v>
      </c>
      <c r="D1400" s="27">
        <v>0.224</v>
      </c>
      <c r="E1400" s="27">
        <v>0.26200000000000001</v>
      </c>
      <c r="F1400" s="27">
        <v>0.34699999999999998</v>
      </c>
      <c r="G1400" s="27">
        <v>0.496</v>
      </c>
      <c r="H1400" s="27">
        <v>0.59799999999999998</v>
      </c>
    </row>
    <row r="1401" spans="1:8" x14ac:dyDescent="0.25">
      <c r="A1401" s="27" t="s">
        <v>427</v>
      </c>
      <c r="B1401" s="27">
        <v>3.13</v>
      </c>
      <c r="C1401" s="27">
        <v>0.158</v>
      </c>
      <c r="D1401" s="27">
        <v>0.23899999999999999</v>
      </c>
      <c r="E1401" s="27">
        <v>0.28100000000000003</v>
      </c>
      <c r="F1401" s="27">
        <v>0.375</v>
      </c>
      <c r="G1401" s="27">
        <v>0.53300000000000003</v>
      </c>
      <c r="H1401" s="27">
        <v>0.64100000000000001</v>
      </c>
    </row>
    <row r="1402" spans="1:8" x14ac:dyDescent="0.25">
      <c r="A1402" s="27" t="s">
        <v>428</v>
      </c>
      <c r="B1402" s="27">
        <v>3.3969999999999998</v>
      </c>
      <c r="C1402" s="27">
        <v>0.16700000000000001</v>
      </c>
      <c r="D1402" s="27">
        <v>0.255</v>
      </c>
      <c r="E1402" s="27">
        <v>0.30199999999999999</v>
      </c>
      <c r="F1402" s="27">
        <v>0.40400000000000003</v>
      </c>
      <c r="G1402" s="27">
        <v>0.57299999999999995</v>
      </c>
      <c r="H1402" s="27">
        <v>0.68899999999999995</v>
      </c>
    </row>
    <row r="1403" spans="1:8" x14ac:dyDescent="0.25">
      <c r="A1403" s="27" t="s">
        <v>429</v>
      </c>
      <c r="B1403" s="27">
        <v>3.6859999999999999</v>
      </c>
      <c r="C1403" s="27">
        <v>0.17699999999999999</v>
      </c>
      <c r="D1403" s="27">
        <v>0.27200000000000002</v>
      </c>
      <c r="E1403" s="27">
        <v>0.32300000000000001</v>
      </c>
      <c r="F1403" s="27">
        <v>0.435</v>
      </c>
      <c r="G1403" s="27">
        <v>0.61599999999999999</v>
      </c>
      <c r="H1403" s="27">
        <v>0.73899999999999999</v>
      </c>
    </row>
    <row r="1404" spans="1:8" x14ac:dyDescent="0.25">
      <c r="A1404" s="27" t="s">
        <v>430</v>
      </c>
      <c r="B1404" s="27">
        <v>4</v>
      </c>
      <c r="C1404" s="27">
        <v>0.189</v>
      </c>
      <c r="D1404" s="27">
        <v>0.28999999999999998</v>
      </c>
      <c r="E1404" s="27">
        <v>0.34599999999999997</v>
      </c>
      <c r="F1404" s="27">
        <v>0.46200000000000002</v>
      </c>
      <c r="G1404" s="27">
        <v>0.66100000000000003</v>
      </c>
      <c r="H1404" s="27">
        <v>0.79400000000000004</v>
      </c>
    </row>
    <row r="1405" spans="1:8" x14ac:dyDescent="0.25">
      <c r="A1405" s="27" t="s">
        <v>431</v>
      </c>
      <c r="B1405" s="27">
        <v>4.34</v>
      </c>
      <c r="C1405" s="27">
        <v>0.20399999999999999</v>
      </c>
      <c r="D1405" s="27">
        <v>0.309</v>
      </c>
      <c r="E1405" s="27">
        <v>0.37</v>
      </c>
      <c r="F1405" s="27">
        <v>0.49</v>
      </c>
      <c r="G1405" s="27">
        <v>0.70899999999999996</v>
      </c>
      <c r="H1405" s="27">
        <v>0.85199999999999998</v>
      </c>
    </row>
    <row r="1406" spans="1:8" x14ac:dyDescent="0.25">
      <c r="A1406" s="27" t="s">
        <v>432</v>
      </c>
      <c r="B1406" s="27">
        <v>4.7090000000000005</v>
      </c>
      <c r="C1406" s="27">
        <v>0.22</v>
      </c>
      <c r="D1406" s="27">
        <v>0.33</v>
      </c>
      <c r="E1406" s="27">
        <v>0.39600000000000002</v>
      </c>
      <c r="F1406" s="27">
        <v>0.52</v>
      </c>
      <c r="G1406" s="27">
        <v>0.76100000000000001</v>
      </c>
      <c r="H1406" s="27">
        <v>0.91500000000000004</v>
      </c>
    </row>
    <row r="1407" spans="1:8" x14ac:dyDescent="0.25">
      <c r="A1407" s="27" t="s">
        <v>433</v>
      </c>
      <c r="B1407" s="27">
        <v>5.1100000000000003</v>
      </c>
      <c r="C1407" s="27">
        <v>0.23699999999999999</v>
      </c>
      <c r="D1407" s="27">
        <v>0.35499999999999998</v>
      </c>
      <c r="E1407" s="27">
        <v>0.42199999999999999</v>
      </c>
      <c r="F1407" s="27">
        <v>0.55200000000000005</v>
      </c>
      <c r="G1407" s="27">
        <v>0.81499999999999995</v>
      </c>
      <c r="H1407" s="27">
        <v>0.98299999999999998</v>
      </c>
    </row>
    <row r="1408" spans="1:8" x14ac:dyDescent="0.25">
      <c r="A1408" s="27" t="s">
        <v>434</v>
      </c>
      <c r="B1408" s="27">
        <v>5.5449999999999999</v>
      </c>
      <c r="C1408" s="27">
        <v>0.255</v>
      </c>
      <c r="D1408" s="27">
        <v>0.38400000000000001</v>
      </c>
      <c r="E1408" s="27">
        <v>0.45400000000000001</v>
      </c>
      <c r="F1408" s="27">
        <v>0.59399999999999997</v>
      </c>
      <c r="G1408" s="27">
        <v>0.872</v>
      </c>
      <c r="H1408" s="27">
        <v>1.0569999999999999</v>
      </c>
    </row>
    <row r="1409" spans="1:8" x14ac:dyDescent="0.25">
      <c r="A1409" s="27" t="s">
        <v>435</v>
      </c>
      <c r="B1409" s="27">
        <v>6.0170000000000003</v>
      </c>
      <c r="C1409" s="27">
        <v>0.27400000000000002</v>
      </c>
      <c r="D1409" s="27">
        <v>0.41499999999999998</v>
      </c>
      <c r="E1409" s="27">
        <v>0.48899999999999999</v>
      </c>
      <c r="F1409" s="27">
        <v>0.63800000000000001</v>
      </c>
      <c r="G1409" s="27">
        <v>0.93300000000000005</v>
      </c>
      <c r="H1409" s="27">
        <v>1.135</v>
      </c>
    </row>
    <row r="1410" spans="1:8" x14ac:dyDescent="0.25">
      <c r="A1410" s="27" t="s">
        <v>436</v>
      </c>
      <c r="B1410" s="27">
        <v>6.5289999999999999</v>
      </c>
      <c r="C1410" s="27">
        <v>0.29499999999999998</v>
      </c>
      <c r="D1410" s="27">
        <v>0.44400000000000001</v>
      </c>
      <c r="E1410" s="27">
        <v>0.52500000000000002</v>
      </c>
      <c r="F1410" s="27">
        <v>0.68500000000000005</v>
      </c>
      <c r="G1410" s="27">
        <v>0.997</v>
      </c>
      <c r="H1410" s="27">
        <v>1.218</v>
      </c>
    </row>
    <row r="1411" spans="1:8" x14ac:dyDescent="0.25">
      <c r="A1411" s="27" t="s">
        <v>437</v>
      </c>
      <c r="B1411" s="27">
        <v>7.0840000000000005</v>
      </c>
      <c r="C1411" s="27">
        <v>0.317</v>
      </c>
      <c r="D1411" s="27">
        <v>0.47499999999999998</v>
      </c>
      <c r="E1411" s="27">
        <v>0.56399999999999995</v>
      </c>
      <c r="F1411" s="27">
        <v>0.73499999999999999</v>
      </c>
      <c r="G1411" s="27">
        <v>1.0649999999999999</v>
      </c>
      <c r="H1411" s="27">
        <v>1.306</v>
      </c>
    </row>
    <row r="1412" spans="1:8" x14ac:dyDescent="0.25">
      <c r="A1412" s="27" t="s">
        <v>438</v>
      </c>
      <c r="B1412" s="27">
        <v>7.6870000000000003</v>
      </c>
      <c r="C1412" s="27">
        <v>0.34200000000000003</v>
      </c>
      <c r="D1412" s="27">
        <v>0.50700000000000001</v>
      </c>
      <c r="E1412" s="27">
        <v>0.60499999999999998</v>
      </c>
      <c r="F1412" s="27">
        <v>0.78900000000000003</v>
      </c>
      <c r="G1412" s="27">
        <v>1.1359999999999999</v>
      </c>
      <c r="H1412" s="27">
        <v>1.4</v>
      </c>
    </row>
    <row r="1413" spans="1:8" x14ac:dyDescent="0.25">
      <c r="A1413" s="27" t="s">
        <v>439</v>
      </c>
      <c r="B1413" s="27">
        <v>8.3409999999999993</v>
      </c>
      <c r="C1413" s="27">
        <v>0.36799999999999999</v>
      </c>
      <c r="D1413" s="27">
        <v>0.54200000000000004</v>
      </c>
      <c r="E1413" s="27">
        <v>0.65</v>
      </c>
      <c r="F1413" s="27">
        <v>0.84499999999999997</v>
      </c>
      <c r="G1413" s="27">
        <v>1.212</v>
      </c>
      <c r="H1413" s="27">
        <v>1.4990000000000001</v>
      </c>
    </row>
    <row r="1414" spans="1:8" x14ac:dyDescent="0.25">
      <c r="A1414" s="27" t="s">
        <v>440</v>
      </c>
      <c r="B1414" s="27">
        <v>9.0499999999999989</v>
      </c>
      <c r="C1414" s="27">
        <v>0.39600000000000002</v>
      </c>
      <c r="D1414" s="27">
        <v>0.57899999999999996</v>
      </c>
      <c r="E1414" s="27">
        <v>0.70099999999999996</v>
      </c>
      <c r="F1414" s="27">
        <v>0.90500000000000003</v>
      </c>
      <c r="G1414" s="27">
        <v>1.2909999999999999</v>
      </c>
      <c r="H1414" s="27">
        <v>1.603</v>
      </c>
    </row>
    <row r="1415" spans="1:8" x14ac:dyDescent="0.25">
      <c r="A1415" s="27" t="s">
        <v>441</v>
      </c>
      <c r="B1415" s="27">
        <v>9.82</v>
      </c>
      <c r="C1415" s="27">
        <v>0.42599999999999999</v>
      </c>
      <c r="D1415" s="27">
        <v>0.61899999999999999</v>
      </c>
      <c r="E1415" s="27">
        <v>0.755</v>
      </c>
      <c r="F1415" s="27">
        <v>0.96899999999999997</v>
      </c>
      <c r="G1415" s="27">
        <v>1.3740000000000001</v>
      </c>
      <c r="H1415" s="27">
        <v>1.714</v>
      </c>
    </row>
    <row r="1416" spans="1:8" x14ac:dyDescent="0.25">
      <c r="A1416" s="27" t="s">
        <v>442</v>
      </c>
      <c r="B1416" s="27">
        <v>10.654999999999999</v>
      </c>
      <c r="C1416" s="27">
        <v>0.45800000000000002</v>
      </c>
      <c r="D1416" s="27">
        <v>0.66200000000000003</v>
      </c>
      <c r="E1416" s="27">
        <v>0.81399999999999995</v>
      </c>
      <c r="F1416" s="27">
        <v>1.036</v>
      </c>
      <c r="G1416" s="27">
        <v>1.462</v>
      </c>
      <c r="H1416" s="27">
        <v>1.831</v>
      </c>
    </row>
    <row r="1417" spans="1:8" x14ac:dyDescent="0.25">
      <c r="A1417" s="27" t="s">
        <v>443</v>
      </c>
      <c r="B1417" s="27">
        <v>11.561</v>
      </c>
      <c r="C1417" s="27">
        <v>0.49199999999999999</v>
      </c>
      <c r="D1417" s="27">
        <v>0.70699999999999996</v>
      </c>
      <c r="E1417" s="27">
        <v>0.875</v>
      </c>
      <c r="F1417" s="27">
        <v>1.107</v>
      </c>
      <c r="G1417" s="27">
        <v>1.5549999999999999</v>
      </c>
      <c r="H1417" s="27">
        <v>1.954</v>
      </c>
    </row>
    <row r="1418" spans="1:8" x14ac:dyDescent="0.25">
      <c r="A1418" s="27" t="s">
        <v>444</v>
      </c>
      <c r="B1418" s="27">
        <v>12.543999999999999</v>
      </c>
      <c r="C1418" s="27">
        <v>0.52900000000000003</v>
      </c>
      <c r="D1418" s="27">
        <v>0.753</v>
      </c>
      <c r="E1418" s="27">
        <v>0.94199999999999995</v>
      </c>
      <c r="F1418" s="27">
        <v>1.1830000000000001</v>
      </c>
      <c r="G1418" s="27">
        <v>1.653</v>
      </c>
      <c r="H1418" s="27">
        <v>2.0840000000000001</v>
      </c>
    </row>
    <row r="1419" spans="1:8" x14ac:dyDescent="0.25">
      <c r="A1419" s="27" t="s">
        <v>445</v>
      </c>
      <c r="B1419" s="27">
        <v>13.610999999999999</v>
      </c>
      <c r="C1419" s="27">
        <v>0.56799999999999995</v>
      </c>
      <c r="D1419" s="27">
        <v>0.80300000000000005</v>
      </c>
      <c r="E1419" s="27">
        <v>1.0149999999999999</v>
      </c>
      <c r="F1419" s="27">
        <v>1.262</v>
      </c>
      <c r="G1419" s="27">
        <v>1.7549999999999999</v>
      </c>
      <c r="H1419" s="27">
        <v>2.2200000000000002</v>
      </c>
    </row>
    <row r="1420" spans="1:8" x14ac:dyDescent="0.25">
      <c r="A1420" s="27" t="s">
        <v>446</v>
      </c>
      <c r="B1420" s="27">
        <v>14.767999999999999</v>
      </c>
      <c r="C1420" s="27">
        <v>0.60699999999999998</v>
      </c>
      <c r="D1420" s="27">
        <v>0.85899999999999999</v>
      </c>
      <c r="E1420" s="27">
        <v>1.0940000000000001</v>
      </c>
      <c r="F1420" s="27">
        <v>1.3460000000000001</v>
      </c>
      <c r="G1420" s="27">
        <v>1.863</v>
      </c>
      <c r="H1420" s="27">
        <v>2.3650000000000002</v>
      </c>
    </row>
    <row r="1421" spans="1:8" x14ac:dyDescent="0.25">
      <c r="A1421" s="27" t="s">
        <v>447</v>
      </c>
      <c r="B1421" s="27">
        <v>16.024000000000001</v>
      </c>
      <c r="C1421" s="27">
        <v>0.64800000000000002</v>
      </c>
      <c r="D1421" s="27">
        <v>0.92600000000000005</v>
      </c>
      <c r="E1421" s="27">
        <v>1.18</v>
      </c>
      <c r="F1421" s="27">
        <v>1.4550000000000001</v>
      </c>
      <c r="G1421" s="27">
        <v>1.9770000000000001</v>
      </c>
      <c r="H1421" s="27">
        <v>2.516</v>
      </c>
    </row>
    <row r="1422" spans="1:8" x14ac:dyDescent="0.25">
      <c r="A1422" s="27" t="s">
        <v>448</v>
      </c>
      <c r="B1422" s="27">
        <v>17.387</v>
      </c>
      <c r="C1422" s="27">
        <v>0.69099999999999995</v>
      </c>
      <c r="D1422" s="27">
        <v>0.99299999999999999</v>
      </c>
      <c r="E1422" s="27">
        <v>1.272</v>
      </c>
      <c r="F1422" s="27">
        <v>1.5569999999999999</v>
      </c>
      <c r="G1422" s="27">
        <v>2.097</v>
      </c>
      <c r="H1422" s="27">
        <v>2.677</v>
      </c>
    </row>
    <row r="1423" spans="1:8" x14ac:dyDescent="0.25">
      <c r="A1423" s="27" t="s">
        <v>449</v>
      </c>
      <c r="B1423" s="27">
        <v>18.865000000000002</v>
      </c>
      <c r="C1423" s="27">
        <v>0.73699999999999999</v>
      </c>
      <c r="D1423" s="27">
        <v>1.0629999999999999</v>
      </c>
      <c r="E1423" s="27">
        <v>1.37</v>
      </c>
      <c r="F1423" s="27">
        <v>1.6779999999999999</v>
      </c>
      <c r="G1423" s="27">
        <v>2.2229999999999999</v>
      </c>
      <c r="H1423" s="27">
        <v>2.8450000000000002</v>
      </c>
    </row>
    <row r="1424" spans="1:8" x14ac:dyDescent="0.25">
      <c r="A1424" s="27" t="s">
        <v>450</v>
      </c>
      <c r="B1424" s="27">
        <v>20.469000000000001</v>
      </c>
      <c r="C1424" s="27">
        <v>0.78500000000000003</v>
      </c>
      <c r="D1424" s="27">
        <v>1.1379999999999999</v>
      </c>
      <c r="E1424" s="27">
        <v>1.4750000000000001</v>
      </c>
      <c r="F1424" s="27">
        <v>1.8080000000000001</v>
      </c>
      <c r="G1424" s="27">
        <v>2.415</v>
      </c>
      <c r="H1424" s="27">
        <v>3.0219999999999998</v>
      </c>
    </row>
    <row r="1425" spans="1:8" x14ac:dyDescent="0.25">
      <c r="A1425" s="27" t="s">
        <v>451</v>
      </c>
      <c r="B1425" s="27">
        <v>22.209</v>
      </c>
      <c r="C1425" s="27">
        <v>0.83599999999999997</v>
      </c>
      <c r="D1425" s="27">
        <v>1.218</v>
      </c>
      <c r="E1425" s="27">
        <v>1.587</v>
      </c>
      <c r="F1425" s="27">
        <v>1.9490000000000001</v>
      </c>
      <c r="G1425" s="27">
        <v>2.5880000000000001</v>
      </c>
      <c r="H1425" s="27">
        <v>3.2090000000000001</v>
      </c>
    </row>
    <row r="1426" spans="1:8" x14ac:dyDescent="0.25">
      <c r="A1426" s="27" t="s">
        <v>452</v>
      </c>
      <c r="B1426" s="27">
        <v>24.097000000000001</v>
      </c>
      <c r="C1426" s="27">
        <v>0.89</v>
      </c>
      <c r="D1426" s="27">
        <v>1.304</v>
      </c>
      <c r="E1426" s="27">
        <v>1.7070000000000001</v>
      </c>
      <c r="F1426" s="27">
        <v>2.101</v>
      </c>
      <c r="G1426" s="27">
        <v>2.7709999999999999</v>
      </c>
      <c r="H1426" s="27">
        <v>3.4060000000000001</v>
      </c>
    </row>
    <row r="1427" spans="1:8" x14ac:dyDescent="0.25">
      <c r="A1427" s="27" t="s">
        <v>453</v>
      </c>
      <c r="B1427" s="27">
        <v>26.146000000000001</v>
      </c>
      <c r="C1427" s="27">
        <v>0.94699999999999995</v>
      </c>
      <c r="D1427" s="27">
        <v>1.3959999999999999</v>
      </c>
      <c r="E1427" s="27">
        <v>1.835</v>
      </c>
      <c r="F1427" s="27">
        <v>2.2639999999999998</v>
      </c>
      <c r="G1427" s="27">
        <v>2.9649999999999999</v>
      </c>
      <c r="H1427" s="27">
        <v>3.613</v>
      </c>
    </row>
    <row r="1428" spans="1:8" x14ac:dyDescent="0.25">
      <c r="A1428" s="27" t="s">
        <v>454</v>
      </c>
      <c r="B1428" s="27">
        <v>28.369</v>
      </c>
      <c r="C1428" s="27">
        <v>1.006</v>
      </c>
      <c r="D1428" s="27">
        <v>1.4950000000000001</v>
      </c>
      <c r="E1428" s="27">
        <v>1.972</v>
      </c>
      <c r="F1428" s="27">
        <v>2.4350000000000001</v>
      </c>
      <c r="G1428" s="27">
        <v>3.17</v>
      </c>
      <c r="H1428" s="27">
        <v>3.831</v>
      </c>
    </row>
    <row r="1429" spans="1:8" x14ac:dyDescent="0.25">
      <c r="A1429" s="27" t="s">
        <v>455</v>
      </c>
      <c r="B1429" s="27">
        <v>30.781000000000002</v>
      </c>
      <c r="C1429" s="27">
        <v>1.069</v>
      </c>
      <c r="D1429" s="27">
        <v>1.6</v>
      </c>
      <c r="E1429" s="27">
        <v>2.1179999999999999</v>
      </c>
      <c r="F1429" s="27">
        <v>2.6139999999999999</v>
      </c>
      <c r="G1429" s="27">
        <v>3.3220000000000001</v>
      </c>
      <c r="H1429" s="27">
        <v>4.1189999999999998</v>
      </c>
    </row>
    <row r="1430" spans="1:8" x14ac:dyDescent="0.25">
      <c r="A1430" s="27" t="s">
        <v>456</v>
      </c>
      <c r="B1430" s="27">
        <v>33.397999999999996</v>
      </c>
      <c r="C1430" s="27">
        <v>1.135</v>
      </c>
      <c r="D1430" s="27">
        <v>1.712</v>
      </c>
      <c r="E1430" s="27">
        <v>2.2730000000000001</v>
      </c>
      <c r="F1430" s="27">
        <v>2.8050000000000002</v>
      </c>
      <c r="G1430" s="27">
        <v>3.548</v>
      </c>
      <c r="H1430" s="27">
        <v>4.4139999999999997</v>
      </c>
    </row>
    <row r="1431" spans="1:8" x14ac:dyDescent="0.25">
      <c r="A1431" s="27" t="s">
        <v>457</v>
      </c>
      <c r="B1431" s="27">
        <v>36.236999999999995</v>
      </c>
      <c r="C1431" s="27">
        <v>1.2050000000000001</v>
      </c>
      <c r="D1431" s="27">
        <v>1.8320000000000001</v>
      </c>
      <c r="E1431" s="27">
        <v>2.4369999999999998</v>
      </c>
      <c r="F1431" s="27">
        <v>3.0070000000000001</v>
      </c>
      <c r="G1431" s="27">
        <v>3.794</v>
      </c>
      <c r="H1431" s="27">
        <v>4.726</v>
      </c>
    </row>
    <row r="1432" spans="1:8" x14ac:dyDescent="0.25">
      <c r="A1432" s="27" t="s">
        <v>458</v>
      </c>
      <c r="B1432" s="27">
        <v>39.317999999999998</v>
      </c>
      <c r="C1432" s="27">
        <v>1.28</v>
      </c>
      <c r="D1432" s="27">
        <v>1.96</v>
      </c>
      <c r="E1432" s="27">
        <v>2.61</v>
      </c>
      <c r="F1432" s="27">
        <v>3.2210000000000001</v>
      </c>
      <c r="G1432" s="27">
        <v>4.07</v>
      </c>
      <c r="H1432" s="27">
        <v>5.056</v>
      </c>
    </row>
    <row r="1433" spans="1:8" x14ac:dyDescent="0.25">
      <c r="A1433" s="27" t="s">
        <v>459</v>
      </c>
      <c r="B1433" s="27">
        <v>42.660999999999994</v>
      </c>
      <c r="C1433" s="27">
        <v>1.36</v>
      </c>
      <c r="D1433" s="27">
        <v>2.097</v>
      </c>
      <c r="E1433" s="27">
        <v>2.794</v>
      </c>
      <c r="F1433" s="27">
        <v>3.4380000000000002</v>
      </c>
      <c r="G1433" s="27">
        <v>4.3630000000000004</v>
      </c>
      <c r="H1433" s="27">
        <v>5.4059999999999997</v>
      </c>
    </row>
    <row r="1434" spans="1:8" x14ac:dyDescent="0.25">
      <c r="A1434" s="27" t="s">
        <v>460</v>
      </c>
      <c r="B1434" s="27">
        <v>46.287999999999997</v>
      </c>
      <c r="C1434" s="27">
        <v>1.444</v>
      </c>
      <c r="D1434" s="27">
        <v>2.242</v>
      </c>
      <c r="E1434" s="27">
        <v>2.9980000000000002</v>
      </c>
      <c r="F1434" s="27">
        <v>3.7109999999999999</v>
      </c>
      <c r="G1434" s="27">
        <v>4.673</v>
      </c>
      <c r="H1434" s="27">
        <v>5.7759999999999998</v>
      </c>
    </row>
    <row r="1435" spans="1:8" x14ac:dyDescent="0.25">
      <c r="A1435" s="27" t="s">
        <v>461</v>
      </c>
      <c r="B1435" s="27">
        <v>50.222999999999999</v>
      </c>
      <c r="C1435" s="27">
        <v>1.534</v>
      </c>
      <c r="D1435" s="27">
        <v>2.3969999999999998</v>
      </c>
      <c r="E1435" s="27">
        <v>3.22</v>
      </c>
      <c r="F1435" s="27">
        <v>4.0019999999999998</v>
      </c>
      <c r="G1435" s="27">
        <v>5.0010000000000003</v>
      </c>
      <c r="H1435" s="27">
        <v>6.0410000000000004</v>
      </c>
    </row>
    <row r="1436" spans="1:8" x14ac:dyDescent="0.25">
      <c r="A1436" s="27" t="s">
        <v>462</v>
      </c>
      <c r="B1436" s="27">
        <v>54.491999999999997</v>
      </c>
      <c r="C1436" s="27">
        <v>1.629</v>
      </c>
      <c r="D1436" s="27">
        <v>2.5619999999999998</v>
      </c>
      <c r="E1436" s="27">
        <v>3.4550000000000001</v>
      </c>
      <c r="F1436" s="27">
        <v>4.3140000000000001</v>
      </c>
      <c r="G1436" s="27">
        <v>5.42</v>
      </c>
      <c r="H1436" s="27">
        <v>6.4580000000000002</v>
      </c>
    </row>
    <row r="1437" spans="1:8" x14ac:dyDescent="0.25">
      <c r="A1437" s="27" t="s">
        <v>463</v>
      </c>
      <c r="B1437" s="27">
        <v>59.123999999999995</v>
      </c>
      <c r="C1437" s="27">
        <v>1.71</v>
      </c>
      <c r="D1437" s="27">
        <v>2.7370000000000001</v>
      </c>
      <c r="E1437" s="27">
        <v>3.7050000000000001</v>
      </c>
      <c r="F1437" s="27">
        <v>4.6459999999999999</v>
      </c>
      <c r="G1437" s="27">
        <v>5.819</v>
      </c>
      <c r="H1437" s="27">
        <v>6.923</v>
      </c>
    </row>
    <row r="1438" spans="1:8" x14ac:dyDescent="0.25">
      <c r="A1438" s="27" t="s">
        <v>464</v>
      </c>
      <c r="B1438" s="27">
        <v>64.150000000000006</v>
      </c>
      <c r="C1438" s="27">
        <v>1.833</v>
      </c>
      <c r="D1438" s="27">
        <v>2.923</v>
      </c>
      <c r="E1438" s="27">
        <v>3.9670000000000001</v>
      </c>
      <c r="F1438" s="27">
        <v>4.9989999999999997</v>
      </c>
      <c r="G1438" s="27">
        <v>6.2489999999999997</v>
      </c>
      <c r="H1438" s="27">
        <v>7.415</v>
      </c>
    </row>
    <row r="1439" spans="1:8" x14ac:dyDescent="0.25">
      <c r="A1439" s="27" t="s">
        <v>465</v>
      </c>
      <c r="B1439" s="27">
        <v>69.603000000000009</v>
      </c>
      <c r="C1439" s="27">
        <v>1.964</v>
      </c>
      <c r="D1439" s="27">
        <v>3.12</v>
      </c>
      <c r="E1439" s="27">
        <v>4.2359999999999998</v>
      </c>
      <c r="F1439" s="27">
        <v>5.3760000000000003</v>
      </c>
      <c r="G1439" s="27">
        <v>6.7119999999999997</v>
      </c>
      <c r="H1439" s="27">
        <v>7.9359999999999999</v>
      </c>
    </row>
    <row r="1440" spans="1:8" x14ac:dyDescent="0.25">
      <c r="A1440" s="27" t="s">
        <v>466</v>
      </c>
      <c r="B1440" s="27">
        <v>75.52000000000001</v>
      </c>
      <c r="C1440" s="27">
        <v>2.1059999999999999</v>
      </c>
      <c r="D1440" s="27">
        <v>3.3290000000000002</v>
      </c>
      <c r="E1440" s="27">
        <v>4.5190000000000001</v>
      </c>
      <c r="F1440" s="27">
        <v>5.7759999999999998</v>
      </c>
      <c r="G1440" s="27">
        <v>7.2089999999999996</v>
      </c>
      <c r="H1440" s="27">
        <v>8.4819999999999993</v>
      </c>
    </row>
    <row r="1441" spans="1:8" x14ac:dyDescent="0.25">
      <c r="A1441" s="27" t="s">
        <v>467</v>
      </c>
      <c r="B1441" s="27">
        <v>81.94</v>
      </c>
      <c r="C1441" s="27">
        <v>2.2570000000000001</v>
      </c>
      <c r="D1441" s="27">
        <v>3.55</v>
      </c>
      <c r="E1441" s="27">
        <v>4.8170000000000002</v>
      </c>
      <c r="F1441" s="27">
        <v>6.1769999999999996</v>
      </c>
      <c r="G1441" s="27">
        <v>7.7370000000000001</v>
      </c>
      <c r="H1441" s="27">
        <v>9.0489999999999995</v>
      </c>
    </row>
    <row r="1442" spans="1:8" x14ac:dyDescent="0.25">
      <c r="A1442" s="27" t="s">
        <v>468</v>
      </c>
      <c r="B1442" s="27">
        <v>88.905000000000001</v>
      </c>
      <c r="C1442" s="27">
        <v>2.419</v>
      </c>
      <c r="D1442" s="27">
        <v>3.7850000000000001</v>
      </c>
      <c r="E1442" s="27">
        <v>5.1319999999999997</v>
      </c>
      <c r="F1442" s="27">
        <v>6.5910000000000002</v>
      </c>
      <c r="G1442" s="27">
        <v>8.298</v>
      </c>
      <c r="H1442" s="27">
        <v>9.6829999999999998</v>
      </c>
    </row>
    <row r="1443" spans="1:8" x14ac:dyDescent="0.25">
      <c r="A1443" s="27" t="s">
        <v>469</v>
      </c>
      <c r="B1443" s="27">
        <v>96.462000000000003</v>
      </c>
      <c r="C1443" s="27">
        <v>2.593</v>
      </c>
      <c r="D1443" s="27">
        <v>4.0330000000000004</v>
      </c>
      <c r="E1443" s="27">
        <v>5.4640000000000004</v>
      </c>
      <c r="F1443" s="27">
        <v>7.0259999999999998</v>
      </c>
      <c r="G1443" s="27">
        <v>8.891</v>
      </c>
      <c r="H1443" s="27">
        <v>10.36</v>
      </c>
    </row>
    <row r="1444" spans="1:8" x14ac:dyDescent="0.25">
      <c r="A1444" s="27" t="s">
        <v>470</v>
      </c>
      <c r="B1444" s="27">
        <v>104.66200000000001</v>
      </c>
      <c r="C1444" s="27">
        <v>2.7789999999999999</v>
      </c>
      <c r="D1444" s="27">
        <v>4.2949999999999999</v>
      </c>
      <c r="E1444" s="27">
        <v>5.819</v>
      </c>
      <c r="F1444" s="27">
        <v>7.49</v>
      </c>
      <c r="G1444" s="27">
        <v>9.5190000000000001</v>
      </c>
      <c r="H1444" s="27">
        <v>11.077999999999999</v>
      </c>
    </row>
    <row r="1445" spans="1:8" x14ac:dyDescent="0.25">
      <c r="A1445" s="27" t="s">
        <v>471</v>
      </c>
      <c r="B1445" s="27">
        <v>113.55900000000001</v>
      </c>
      <c r="C1445" s="27">
        <v>2.9910000000000001</v>
      </c>
      <c r="D1445" s="27">
        <v>4.5730000000000004</v>
      </c>
      <c r="E1445" s="27">
        <v>6.1980000000000004</v>
      </c>
      <c r="F1445" s="27">
        <v>8.0180000000000007</v>
      </c>
      <c r="G1445" s="27">
        <v>10.163</v>
      </c>
      <c r="H1445" s="27">
        <v>11.846</v>
      </c>
    </row>
    <row r="1446" spans="1:8" x14ac:dyDescent="0.25">
      <c r="A1446" s="27" t="s">
        <v>472</v>
      </c>
      <c r="B1446" s="27">
        <v>123.212</v>
      </c>
      <c r="C1446" s="27">
        <v>3.194</v>
      </c>
      <c r="D1446" s="27">
        <v>4.8650000000000002</v>
      </c>
      <c r="E1446" s="27">
        <v>6.6020000000000003</v>
      </c>
      <c r="F1446" s="27">
        <v>8.5779999999999994</v>
      </c>
      <c r="G1446" s="27">
        <v>10.817</v>
      </c>
      <c r="H1446" s="27">
        <v>12.657999999999999</v>
      </c>
    </row>
    <row r="1447" spans="1:8" x14ac:dyDescent="0.25">
      <c r="A1447" s="27" t="s">
        <v>473</v>
      </c>
      <c r="B1447" s="27">
        <v>133.68600000000001</v>
      </c>
      <c r="C1447" s="27">
        <v>3.423</v>
      </c>
      <c r="D1447" s="27">
        <v>5.1749999999999998</v>
      </c>
      <c r="E1447" s="27">
        <v>7.032</v>
      </c>
      <c r="F1447" s="27">
        <v>9.1720000000000006</v>
      </c>
      <c r="G1447" s="27">
        <v>11.505000000000001</v>
      </c>
      <c r="H1447" s="27">
        <v>13.718</v>
      </c>
    </row>
    <row r="1448" spans="1:8" x14ac:dyDescent="0.25">
      <c r="A1448" s="27" t="s">
        <v>474</v>
      </c>
      <c r="B1448" s="27">
        <v>145.05000000000001</v>
      </c>
      <c r="C1448" s="27">
        <v>3.67</v>
      </c>
      <c r="D1448" s="27">
        <v>5.4989999999999997</v>
      </c>
      <c r="E1448" s="27">
        <v>7.484</v>
      </c>
      <c r="F1448" s="27">
        <v>9.8010000000000002</v>
      </c>
      <c r="G1448" s="27">
        <v>12.23</v>
      </c>
      <c r="H1448" s="27">
        <v>14.676</v>
      </c>
    </row>
    <row r="1449" spans="1:8" x14ac:dyDescent="0.25">
      <c r="A1449" s="27" t="s">
        <v>475</v>
      </c>
      <c r="B1449" s="27">
        <v>157.38</v>
      </c>
      <c r="C1449" s="27">
        <v>3.9340000000000002</v>
      </c>
      <c r="D1449" s="27">
        <v>5.8330000000000002</v>
      </c>
      <c r="E1449" s="27">
        <v>7.96</v>
      </c>
      <c r="F1449" s="27">
        <v>10.467000000000001</v>
      </c>
      <c r="G1449" s="27">
        <v>12.993</v>
      </c>
      <c r="H1449" s="27">
        <v>15.635</v>
      </c>
    </row>
    <row r="1450" spans="1:8" x14ac:dyDescent="0.25">
      <c r="A1450" s="27" t="s">
        <v>476</v>
      </c>
      <c r="B1450" s="27">
        <v>170.75800000000001</v>
      </c>
      <c r="C1450" s="27">
        <v>4.2169999999999996</v>
      </c>
      <c r="D1450" s="27">
        <v>6.1840000000000002</v>
      </c>
      <c r="E1450" s="27">
        <v>8.4610000000000003</v>
      </c>
      <c r="F1450" s="27">
        <v>11.172000000000001</v>
      </c>
      <c r="G1450" s="27">
        <v>13.795999999999999</v>
      </c>
      <c r="H1450" s="27">
        <v>16.63</v>
      </c>
    </row>
    <row r="1451" spans="1:8" x14ac:dyDescent="0.25">
      <c r="A1451" s="27" t="s">
        <v>477</v>
      </c>
      <c r="B1451" s="27">
        <v>185.273</v>
      </c>
      <c r="C1451" s="27">
        <v>4.5209999999999999</v>
      </c>
      <c r="D1451" s="27">
        <v>6.5549999999999997</v>
      </c>
      <c r="E1451" s="27">
        <v>8.9879999999999995</v>
      </c>
      <c r="F1451" s="27">
        <v>11.917</v>
      </c>
      <c r="G1451" s="27">
        <v>14.648999999999999</v>
      </c>
      <c r="H1451" s="27">
        <v>17.678000000000001</v>
      </c>
    </row>
    <row r="1452" spans="1:8" x14ac:dyDescent="0.25">
      <c r="A1452" s="27" t="s">
        <v>478</v>
      </c>
      <c r="B1452" s="27">
        <v>201.02199999999999</v>
      </c>
      <c r="C1452" s="27">
        <v>4.8460000000000001</v>
      </c>
      <c r="D1452" s="27">
        <v>6.9480000000000004</v>
      </c>
      <c r="E1452" s="27">
        <v>9.5440000000000005</v>
      </c>
      <c r="F1452" s="27">
        <v>12.701000000000001</v>
      </c>
      <c r="G1452" s="27">
        <v>15.555999999999999</v>
      </c>
      <c r="H1452" s="27">
        <v>18.78</v>
      </c>
    </row>
    <row r="1453" spans="1:8" x14ac:dyDescent="0.25">
      <c r="A1453" s="27" t="s">
        <v>479</v>
      </c>
      <c r="B1453" s="27">
        <v>218.10900000000001</v>
      </c>
      <c r="C1453" s="27">
        <v>5.1950000000000003</v>
      </c>
      <c r="D1453" s="27">
        <v>7.3659999999999997</v>
      </c>
      <c r="E1453" s="27">
        <v>10.137</v>
      </c>
      <c r="F1453" s="27">
        <v>13.52</v>
      </c>
      <c r="G1453" s="27">
        <v>16.521999999999998</v>
      </c>
      <c r="H1453" s="27">
        <v>19.942</v>
      </c>
    </row>
    <row r="1454" spans="1:8" x14ac:dyDescent="0.25">
      <c r="A1454" s="27" t="s">
        <v>480</v>
      </c>
      <c r="B1454" s="27">
        <v>236.649</v>
      </c>
      <c r="C1454" s="27">
        <v>5.569</v>
      </c>
      <c r="D1454" s="27">
        <v>7.81</v>
      </c>
      <c r="E1454" s="27">
        <v>10.766999999999999</v>
      </c>
      <c r="F1454" s="27">
        <v>14.382999999999999</v>
      </c>
      <c r="G1454" s="27">
        <v>17.55</v>
      </c>
      <c r="H1454" s="27">
        <v>21.177</v>
      </c>
    </row>
    <row r="1455" spans="1:8" x14ac:dyDescent="0.25">
      <c r="A1455" s="27" t="s">
        <v>481</v>
      </c>
      <c r="B1455" s="27">
        <v>256.76499999999999</v>
      </c>
      <c r="C1455" s="27">
        <v>5.9349999999999996</v>
      </c>
      <c r="D1455" s="27">
        <v>8.4130000000000003</v>
      </c>
      <c r="E1455" s="27">
        <v>11.436999999999999</v>
      </c>
      <c r="F1455" s="27">
        <v>15.29</v>
      </c>
      <c r="G1455" s="27">
        <v>18.718</v>
      </c>
      <c r="H1455" s="27">
        <v>22.491</v>
      </c>
    </row>
    <row r="1457" spans="1:17" x14ac:dyDescent="0.25">
      <c r="A1457" s="27" t="s">
        <v>592</v>
      </c>
      <c r="J1457" s="34" t="s">
        <v>62</v>
      </c>
      <c r="K1457" s="34" t="s">
        <v>61</v>
      </c>
      <c r="L1457" s="35" t="str">
        <f>$A1457</f>
        <v>Western 0.05</v>
      </c>
      <c r="M1457" s="35" t="str">
        <f t="shared" ref="M1457:Q1457" si="14">$A1457</f>
        <v>Western 0.05</v>
      </c>
      <c r="N1457" s="35" t="str">
        <f t="shared" si="14"/>
        <v>Western 0.05</v>
      </c>
      <c r="O1457" s="35" t="str">
        <f t="shared" si="14"/>
        <v>Western 0.05</v>
      </c>
      <c r="P1457" s="35" t="str">
        <f t="shared" si="14"/>
        <v>Western 0.05</v>
      </c>
      <c r="Q1457" s="35" t="str">
        <f t="shared" si="14"/>
        <v>Western 0.05</v>
      </c>
    </row>
    <row r="1458" spans="1:17" x14ac:dyDescent="0.25">
      <c r="A1458" s="27">
        <v>0.05</v>
      </c>
      <c r="C1458" s="27" t="s">
        <v>57</v>
      </c>
      <c r="J1458" s="34">
        <f>MATCH(Calculator!$E$3,B1460:B1559,1)</f>
        <v>93</v>
      </c>
      <c r="K1458" s="34">
        <f>INDEX(B1460:B1559,MATCH(Calculator!$E$3,B1460:B1559,1))</f>
        <v>145.05000000000001</v>
      </c>
      <c r="L1458" s="34">
        <f>INDEX(C1460:C$10000,$J1458)</f>
        <v>3.9380000000000002</v>
      </c>
      <c r="M1458" s="34">
        <f>INDEX(D1460:D$10000,$J1458)</f>
        <v>6.1550000000000002</v>
      </c>
      <c r="N1458" s="34">
        <f>INDEX(E1460:E$10000,$J1458)</f>
        <v>8.3439999999999994</v>
      </c>
      <c r="O1458" s="34">
        <f>INDEX(F1460:F$10000,$J1458)</f>
        <v>10.718999999999999</v>
      </c>
      <c r="P1458" s="34">
        <f>INDEX(G1460:G$10000,$J1458)</f>
        <v>13.509</v>
      </c>
      <c r="Q1458" s="34">
        <f>INDEX(H1460:H$10000,$J1458)</f>
        <v>15.77</v>
      </c>
    </row>
    <row r="1459" spans="1:17" x14ac:dyDescent="0.25">
      <c r="A1459" s="27" t="s">
        <v>58</v>
      </c>
      <c r="B1459" s="27" t="s">
        <v>56</v>
      </c>
      <c r="C1459" s="27" t="s">
        <v>54</v>
      </c>
      <c r="D1459" s="27" t="s">
        <v>55</v>
      </c>
      <c r="E1459" s="27">
        <v>0.1</v>
      </c>
      <c r="F1459" s="27">
        <v>0.05</v>
      </c>
      <c r="G1459" s="27">
        <v>0.02</v>
      </c>
      <c r="H1459" s="27">
        <v>0.01</v>
      </c>
      <c r="J1459" s="34">
        <f>MATCH(Calculator!$E$3,B1460:B1559,1)+1</f>
        <v>94</v>
      </c>
      <c r="K1459" s="34">
        <f>INDEX(B1460:B1559,MATCH(Calculator!$E$3,B1460:B1559,1)+1)</f>
        <v>157.38</v>
      </c>
      <c r="L1459" s="34">
        <f>INDEX(C1460:C$9999,$J1459)</f>
        <v>4.2210000000000001</v>
      </c>
      <c r="M1459" s="34">
        <f>INDEX(D1460:D$9999,$J1459)</f>
        <v>6.5579999999999998</v>
      </c>
      <c r="N1459" s="34">
        <f>INDEX(E1460:E$9999,$J1459)</f>
        <v>8.8849999999999998</v>
      </c>
      <c r="O1459" s="34">
        <f>INDEX(F1460:F$9999,$J1459)</f>
        <v>11.426</v>
      </c>
      <c r="P1459" s="34">
        <f>INDEX(G1460:G$9999,$J1459)</f>
        <v>14.473000000000001</v>
      </c>
      <c r="Q1459" s="34">
        <f>INDEX(H1460:H$9999,$J1459)</f>
        <v>16.859000000000002</v>
      </c>
    </row>
    <row r="1460" spans="1:17" ht="15.75" thickBot="1" x14ac:dyDescent="0.3">
      <c r="A1460" s="27" t="s">
        <v>483</v>
      </c>
      <c r="B1460" s="27">
        <v>2.5000000000000001E-2</v>
      </c>
      <c r="C1460" s="27">
        <v>2E-3</v>
      </c>
      <c r="D1460" s="27">
        <v>4.0000000000000001E-3</v>
      </c>
      <c r="E1460" s="27">
        <v>4.0000000000000001E-3</v>
      </c>
      <c r="F1460" s="27">
        <v>5.0000000000000001E-3</v>
      </c>
      <c r="G1460" s="27">
        <v>8.0000000000000002E-3</v>
      </c>
      <c r="H1460" s="27">
        <v>0.01</v>
      </c>
      <c r="L1460" s="36">
        <f>_xlfn.FORECAST.LINEAR(Calculator!$E$3,L1458:L1459,K1458:K1459)</f>
        <v>4.0516131386861316</v>
      </c>
      <c r="M1460" s="36">
        <f>_xlfn.FORECAST.LINEAR(Calculator!$E$3,M1458:M1459,K1458:K1459)</f>
        <v>6.3167883211678832</v>
      </c>
      <c r="N1460" s="36">
        <f>_xlfn.FORECAST.LINEAR(Calculator!$E$3,N1458:N1459,K1458:K1459)</f>
        <v>8.5611897810218966</v>
      </c>
      <c r="O1460" s="36">
        <f>_xlfn.FORECAST.LINEAR(Calculator!$E$3,O1458:O1459,K1458:K1459)</f>
        <v>11.002832116788321</v>
      </c>
      <c r="P1460" s="36">
        <f>_xlfn.FORECAST.LINEAR(Calculator!$E$3,P1458:P1459,K1458:K1459)</f>
        <v>13.896007299270073</v>
      </c>
      <c r="Q1460" s="36">
        <f>_xlfn.FORECAST.LINEAR(Calculator!$E$3,Q1458:Q1459,K1458:K1459)</f>
        <v>16.207189781021899</v>
      </c>
    </row>
    <row r="1461" spans="1:17" x14ac:dyDescent="0.25">
      <c r="A1461" s="27" t="s">
        <v>484</v>
      </c>
      <c r="B1461" s="27">
        <v>0.04</v>
      </c>
      <c r="C1461" s="27">
        <v>3.0000000000000001E-3</v>
      </c>
      <c r="D1461" s="27">
        <v>5.0000000000000001E-3</v>
      </c>
      <c r="E1461" s="27">
        <v>6.0000000000000001E-3</v>
      </c>
      <c r="F1461" s="27">
        <v>8.0000000000000002E-3</v>
      </c>
      <c r="G1461" s="27">
        <v>1.2E-2</v>
      </c>
      <c r="H1461" s="27">
        <v>1.4E-2</v>
      </c>
    </row>
    <row r="1462" spans="1:17" x14ac:dyDescent="0.25">
      <c r="A1462" s="27" t="s">
        <v>485</v>
      </c>
      <c r="B1462" s="27">
        <v>5.5E-2</v>
      </c>
      <c r="C1462" s="27">
        <v>4.0000000000000001E-3</v>
      </c>
      <c r="D1462" s="27">
        <v>7.0000000000000001E-3</v>
      </c>
      <c r="E1462" s="27">
        <v>8.9999999999999993E-3</v>
      </c>
      <c r="F1462" s="27">
        <v>1.0999999999999999E-2</v>
      </c>
      <c r="G1462" s="27">
        <v>1.6E-2</v>
      </c>
      <c r="H1462" s="27">
        <v>1.9E-2</v>
      </c>
    </row>
    <row r="1463" spans="1:17" x14ac:dyDescent="0.25">
      <c r="A1463" s="27" t="s">
        <v>486</v>
      </c>
      <c r="B1463" s="27">
        <v>7.0000000000000007E-2</v>
      </c>
      <c r="C1463" s="27">
        <v>6.0000000000000001E-3</v>
      </c>
      <c r="D1463" s="27">
        <v>8.0000000000000002E-3</v>
      </c>
      <c r="E1463" s="27">
        <v>1.0999999999999999E-2</v>
      </c>
      <c r="F1463" s="27">
        <v>1.4E-2</v>
      </c>
      <c r="G1463" s="27">
        <v>0.02</v>
      </c>
      <c r="H1463" s="27">
        <v>2.4E-2</v>
      </c>
    </row>
    <row r="1464" spans="1:17" x14ac:dyDescent="0.25">
      <c r="A1464" s="27" t="s">
        <v>487</v>
      </c>
      <c r="B1464" s="27">
        <v>8.5000000000000006E-2</v>
      </c>
      <c r="C1464" s="27">
        <v>7.0000000000000001E-3</v>
      </c>
      <c r="D1464" s="27">
        <v>0.01</v>
      </c>
      <c r="E1464" s="27">
        <v>1.2999999999999999E-2</v>
      </c>
      <c r="F1464" s="27">
        <v>1.6E-2</v>
      </c>
      <c r="G1464" s="27">
        <v>2.4E-2</v>
      </c>
      <c r="H1464" s="27">
        <v>2.9000000000000001E-2</v>
      </c>
    </row>
    <row r="1465" spans="1:17" x14ac:dyDescent="0.25">
      <c r="A1465" s="27" t="s">
        <v>488</v>
      </c>
      <c r="B1465" s="27">
        <v>0.1</v>
      </c>
      <c r="C1465" s="27">
        <v>8.0000000000000002E-3</v>
      </c>
      <c r="D1465" s="27">
        <v>1.0999999999999999E-2</v>
      </c>
      <c r="E1465" s="27">
        <v>1.4999999999999999E-2</v>
      </c>
      <c r="F1465" s="27">
        <v>1.9E-2</v>
      </c>
      <c r="G1465" s="27">
        <v>2.8000000000000001E-2</v>
      </c>
      <c r="H1465" s="27">
        <v>3.3000000000000002E-2</v>
      </c>
    </row>
    <row r="1466" spans="1:17" x14ac:dyDescent="0.25">
      <c r="A1466" s="27" t="s">
        <v>489</v>
      </c>
      <c r="B1466" s="27">
        <v>0.115</v>
      </c>
      <c r="C1466" s="27">
        <v>8.9999999999999993E-3</v>
      </c>
      <c r="D1466" s="27">
        <v>1.2999999999999999E-2</v>
      </c>
      <c r="E1466" s="27">
        <v>1.6E-2</v>
      </c>
      <c r="F1466" s="27">
        <v>2.1000000000000001E-2</v>
      </c>
      <c r="G1466" s="27">
        <v>3.1E-2</v>
      </c>
      <c r="H1466" s="27">
        <v>3.7999999999999999E-2</v>
      </c>
    </row>
    <row r="1467" spans="1:17" x14ac:dyDescent="0.25">
      <c r="A1467" s="27" t="s">
        <v>490</v>
      </c>
      <c r="B1467" s="27">
        <v>0.13</v>
      </c>
      <c r="C1467" s="27">
        <v>0.01</v>
      </c>
      <c r="D1467" s="27">
        <v>1.4E-2</v>
      </c>
      <c r="E1467" s="27">
        <v>1.7999999999999999E-2</v>
      </c>
      <c r="F1467" s="27">
        <v>2.4E-2</v>
      </c>
      <c r="G1467" s="27">
        <v>3.5000000000000003E-2</v>
      </c>
      <c r="H1467" s="27">
        <v>4.2000000000000003E-2</v>
      </c>
    </row>
    <row r="1468" spans="1:17" x14ac:dyDescent="0.25">
      <c r="A1468" s="27" t="s">
        <v>491</v>
      </c>
      <c r="B1468" s="27">
        <v>0.14499999999999999</v>
      </c>
      <c r="C1468" s="27">
        <v>1.0999999999999999E-2</v>
      </c>
      <c r="D1468" s="27">
        <v>1.6E-2</v>
      </c>
      <c r="E1468" s="27">
        <v>0.02</v>
      </c>
      <c r="F1468" s="27">
        <v>2.7E-2</v>
      </c>
      <c r="G1468" s="27">
        <v>3.9E-2</v>
      </c>
      <c r="H1468" s="27">
        <v>4.7E-2</v>
      </c>
    </row>
    <row r="1469" spans="1:17" x14ac:dyDescent="0.25">
      <c r="A1469" s="27" t="s">
        <v>492</v>
      </c>
      <c r="B1469" s="27">
        <v>0.16</v>
      </c>
      <c r="C1469" s="27">
        <v>1.2E-2</v>
      </c>
      <c r="D1469" s="27">
        <v>1.7000000000000001E-2</v>
      </c>
      <c r="E1469" s="27">
        <v>2.1999999999999999E-2</v>
      </c>
      <c r="F1469" s="27">
        <v>2.9000000000000001E-2</v>
      </c>
      <c r="G1469" s="27">
        <v>4.2000000000000003E-2</v>
      </c>
      <c r="H1469" s="27">
        <v>5.0999999999999997E-2</v>
      </c>
    </row>
    <row r="1470" spans="1:17" x14ac:dyDescent="0.25">
      <c r="A1470" s="27" t="s">
        <v>493</v>
      </c>
      <c r="B1470" s="27">
        <v>0.17499999999999999</v>
      </c>
      <c r="C1470" s="27">
        <v>1.2999999999999999E-2</v>
      </c>
      <c r="D1470" s="27">
        <v>1.9E-2</v>
      </c>
      <c r="E1470" s="27">
        <v>2.4E-2</v>
      </c>
      <c r="F1470" s="27">
        <v>3.2000000000000001E-2</v>
      </c>
      <c r="G1470" s="27">
        <v>4.4999999999999998E-2</v>
      </c>
      <c r="H1470" s="27">
        <v>5.5E-2</v>
      </c>
    </row>
    <row r="1471" spans="1:17" x14ac:dyDescent="0.25">
      <c r="A1471" s="27" t="s">
        <v>494</v>
      </c>
      <c r="B1471" s="27">
        <v>0.19</v>
      </c>
      <c r="C1471" s="27">
        <v>1.4E-2</v>
      </c>
      <c r="D1471" s="27">
        <v>2.1000000000000001E-2</v>
      </c>
      <c r="E1471" s="27">
        <v>2.5999999999999999E-2</v>
      </c>
      <c r="F1471" s="27">
        <v>3.5000000000000003E-2</v>
      </c>
      <c r="G1471" s="27">
        <v>4.9000000000000002E-2</v>
      </c>
      <c r="H1471" s="27">
        <v>5.8000000000000003E-2</v>
      </c>
    </row>
    <row r="1472" spans="1:17" x14ac:dyDescent="0.25">
      <c r="A1472" s="27" t="s">
        <v>495</v>
      </c>
      <c r="B1472" s="27">
        <v>0.20699999999999999</v>
      </c>
      <c r="C1472" s="27">
        <v>1.6E-2</v>
      </c>
      <c r="D1472" s="27">
        <v>2.1999999999999999E-2</v>
      </c>
      <c r="E1472" s="27">
        <v>2.9000000000000001E-2</v>
      </c>
      <c r="F1472" s="27">
        <v>3.7999999999999999E-2</v>
      </c>
      <c r="G1472" s="27">
        <v>5.2999999999999999E-2</v>
      </c>
      <c r="H1472" s="27">
        <v>6.3E-2</v>
      </c>
    </row>
    <row r="1473" spans="1:8" x14ac:dyDescent="0.25">
      <c r="A1473" s="27" t="s">
        <v>496</v>
      </c>
      <c r="B1473" s="27">
        <v>0.22500000000000001</v>
      </c>
      <c r="C1473" s="27">
        <v>1.7000000000000001E-2</v>
      </c>
      <c r="D1473" s="27">
        <v>2.4E-2</v>
      </c>
      <c r="E1473" s="27">
        <v>3.1E-2</v>
      </c>
      <c r="F1473" s="27">
        <v>4.1000000000000002E-2</v>
      </c>
      <c r="G1473" s="27">
        <v>5.7000000000000002E-2</v>
      </c>
      <c r="H1473" s="27">
        <v>6.8000000000000005E-2</v>
      </c>
    </row>
    <row r="1474" spans="1:8" x14ac:dyDescent="0.25">
      <c r="A1474" s="27" t="s">
        <v>497</v>
      </c>
      <c r="B1474" s="27">
        <v>0.245</v>
      </c>
      <c r="C1474" s="27">
        <v>1.7999999999999999E-2</v>
      </c>
      <c r="D1474" s="27">
        <v>2.5999999999999999E-2</v>
      </c>
      <c r="E1474" s="27">
        <v>3.3000000000000002E-2</v>
      </c>
      <c r="F1474" s="27">
        <v>4.3999999999999997E-2</v>
      </c>
      <c r="G1474" s="27">
        <v>6.2E-2</v>
      </c>
      <c r="H1474" s="27">
        <v>7.2999999999999995E-2</v>
      </c>
    </row>
    <row r="1475" spans="1:8" x14ac:dyDescent="0.25">
      <c r="A1475" s="27" t="s">
        <v>498</v>
      </c>
      <c r="B1475" s="27">
        <v>0.26600000000000001</v>
      </c>
      <c r="C1475" s="27">
        <v>0.02</v>
      </c>
      <c r="D1475" s="27">
        <v>2.8000000000000001E-2</v>
      </c>
      <c r="E1475" s="27">
        <v>3.5999999999999997E-2</v>
      </c>
      <c r="F1475" s="27">
        <v>4.7E-2</v>
      </c>
      <c r="G1475" s="27">
        <v>6.7000000000000004E-2</v>
      </c>
      <c r="H1475" s="27">
        <v>7.9000000000000001E-2</v>
      </c>
    </row>
    <row r="1476" spans="1:8" x14ac:dyDescent="0.25">
      <c r="A1476" s="27" t="s">
        <v>499</v>
      </c>
      <c r="B1476" s="27">
        <v>0.28899999999999998</v>
      </c>
      <c r="C1476" s="27">
        <v>2.1000000000000001E-2</v>
      </c>
      <c r="D1476" s="27">
        <v>3.1E-2</v>
      </c>
      <c r="E1476" s="27">
        <v>3.9E-2</v>
      </c>
      <c r="F1476" s="27">
        <v>5.0999999999999997E-2</v>
      </c>
      <c r="G1476" s="27">
        <v>7.1999999999999995E-2</v>
      </c>
      <c r="H1476" s="27">
        <v>8.5000000000000006E-2</v>
      </c>
    </row>
    <row r="1477" spans="1:8" x14ac:dyDescent="0.25">
      <c r="A1477" s="27" t="s">
        <v>500</v>
      </c>
      <c r="B1477" s="27">
        <v>0.314</v>
      </c>
      <c r="C1477" s="27">
        <v>2.3E-2</v>
      </c>
      <c r="D1477" s="27">
        <v>3.3000000000000002E-2</v>
      </c>
      <c r="E1477" s="27">
        <v>4.2000000000000003E-2</v>
      </c>
      <c r="F1477" s="27">
        <v>5.5E-2</v>
      </c>
      <c r="G1477" s="27">
        <v>7.6999999999999999E-2</v>
      </c>
      <c r="H1477" s="27">
        <v>9.1999999999999998E-2</v>
      </c>
    </row>
    <row r="1478" spans="1:8" x14ac:dyDescent="0.25">
      <c r="A1478" s="27" t="s">
        <v>501</v>
      </c>
      <c r="B1478" s="27">
        <v>0.34100000000000003</v>
      </c>
      <c r="C1478" s="27">
        <v>2.5000000000000001E-2</v>
      </c>
      <c r="D1478" s="27">
        <v>3.5999999999999997E-2</v>
      </c>
      <c r="E1478" s="27">
        <v>4.4999999999999998E-2</v>
      </c>
      <c r="F1478" s="27">
        <v>5.8999999999999997E-2</v>
      </c>
      <c r="G1478" s="27">
        <v>8.2000000000000003E-2</v>
      </c>
      <c r="H1478" s="27">
        <v>9.9000000000000005E-2</v>
      </c>
    </row>
    <row r="1479" spans="1:8" x14ac:dyDescent="0.25">
      <c r="A1479" s="27" t="s">
        <v>502</v>
      </c>
      <c r="B1479" s="27">
        <v>0.37</v>
      </c>
      <c r="C1479" s="27">
        <v>2.7E-2</v>
      </c>
      <c r="D1479" s="27">
        <v>3.9E-2</v>
      </c>
      <c r="E1479" s="27">
        <v>4.9000000000000002E-2</v>
      </c>
      <c r="F1479" s="27">
        <v>6.4000000000000001E-2</v>
      </c>
      <c r="G1479" s="27">
        <v>8.7999999999999995E-2</v>
      </c>
      <c r="H1479" s="27">
        <v>0.107</v>
      </c>
    </row>
    <row r="1480" spans="1:8" x14ac:dyDescent="0.25">
      <c r="A1480" s="27" t="s">
        <v>503</v>
      </c>
      <c r="B1480" s="27">
        <v>0.40200000000000002</v>
      </c>
      <c r="C1480" s="27">
        <v>2.9000000000000001E-2</v>
      </c>
      <c r="D1480" s="27">
        <v>4.2000000000000003E-2</v>
      </c>
      <c r="E1480" s="27">
        <v>5.2999999999999999E-2</v>
      </c>
      <c r="F1480" s="27">
        <v>6.9000000000000006E-2</v>
      </c>
      <c r="G1480" s="27">
        <v>9.4E-2</v>
      </c>
      <c r="H1480" s="27">
        <v>0.11600000000000001</v>
      </c>
    </row>
    <row r="1481" spans="1:8" x14ac:dyDescent="0.25">
      <c r="A1481" s="27" t="s">
        <v>504</v>
      </c>
      <c r="B1481" s="27">
        <v>0.437</v>
      </c>
      <c r="C1481" s="27">
        <v>3.1E-2</v>
      </c>
      <c r="D1481" s="27">
        <v>4.3999999999999997E-2</v>
      </c>
      <c r="E1481" s="27">
        <v>5.7000000000000002E-2</v>
      </c>
      <c r="F1481" s="27">
        <v>7.3999999999999996E-2</v>
      </c>
      <c r="G1481" s="27">
        <v>0.1</v>
      </c>
      <c r="H1481" s="27">
        <v>0.124</v>
      </c>
    </row>
    <row r="1482" spans="1:8" x14ac:dyDescent="0.25">
      <c r="A1482" s="27" t="s">
        <v>505</v>
      </c>
      <c r="B1482" s="27">
        <v>0.47499999999999998</v>
      </c>
      <c r="C1482" s="27">
        <v>3.3000000000000002E-2</v>
      </c>
      <c r="D1482" s="27">
        <v>4.8000000000000001E-2</v>
      </c>
      <c r="E1482" s="27">
        <v>6.0999999999999999E-2</v>
      </c>
      <c r="F1482" s="27">
        <v>0.08</v>
      </c>
      <c r="G1482" s="27">
        <v>0.107</v>
      </c>
      <c r="H1482" s="27">
        <v>0.13200000000000001</v>
      </c>
    </row>
    <row r="1483" spans="1:8" x14ac:dyDescent="0.25">
      <c r="A1483" s="27" t="s">
        <v>506</v>
      </c>
      <c r="B1483" s="27">
        <v>0.51600000000000001</v>
      </c>
      <c r="C1483" s="27">
        <v>3.5999999999999997E-2</v>
      </c>
      <c r="D1483" s="27">
        <v>5.0999999999999997E-2</v>
      </c>
      <c r="E1483" s="27">
        <v>6.5000000000000002E-2</v>
      </c>
      <c r="F1483" s="27">
        <v>8.5000000000000006E-2</v>
      </c>
      <c r="G1483" s="27">
        <v>0.115</v>
      </c>
      <c r="H1483" s="27">
        <v>0.14199999999999999</v>
      </c>
    </row>
    <row r="1484" spans="1:8" x14ac:dyDescent="0.25">
      <c r="A1484" s="27" t="s">
        <v>507</v>
      </c>
      <c r="B1484" s="27">
        <v>0.56000000000000005</v>
      </c>
      <c r="C1484" s="27">
        <v>3.7999999999999999E-2</v>
      </c>
      <c r="D1484" s="27">
        <v>5.3999999999999999E-2</v>
      </c>
      <c r="E1484" s="27">
        <v>7.0000000000000007E-2</v>
      </c>
      <c r="F1484" s="27">
        <v>9.0999999999999998E-2</v>
      </c>
      <c r="G1484" s="27">
        <v>0.126</v>
      </c>
      <c r="H1484" s="27">
        <v>0.151</v>
      </c>
    </row>
    <row r="1485" spans="1:8" x14ac:dyDescent="0.25">
      <c r="A1485" s="27" t="s">
        <v>508</v>
      </c>
      <c r="B1485" s="27">
        <v>0.60799999999999998</v>
      </c>
      <c r="C1485" s="27">
        <v>4.1000000000000002E-2</v>
      </c>
      <c r="D1485" s="27">
        <v>5.8000000000000003E-2</v>
      </c>
      <c r="E1485" s="27">
        <v>7.4999999999999997E-2</v>
      </c>
      <c r="F1485" s="27">
        <v>9.8000000000000004E-2</v>
      </c>
      <c r="G1485" s="27">
        <v>0.13600000000000001</v>
      </c>
      <c r="H1485" s="27">
        <v>0.161</v>
      </c>
    </row>
    <row r="1486" spans="1:8" x14ac:dyDescent="0.25">
      <c r="A1486" s="27" t="s">
        <v>509</v>
      </c>
      <c r="B1486" s="27">
        <v>0.66</v>
      </c>
      <c r="C1486" s="27">
        <v>4.3999999999999997E-2</v>
      </c>
      <c r="D1486" s="27">
        <v>6.2E-2</v>
      </c>
      <c r="E1486" s="27">
        <v>0.08</v>
      </c>
      <c r="F1486" s="27">
        <v>0.106</v>
      </c>
      <c r="G1486" s="27">
        <v>0.14699999999999999</v>
      </c>
      <c r="H1486" s="27">
        <v>0.17299999999999999</v>
      </c>
    </row>
    <row r="1487" spans="1:8" x14ac:dyDescent="0.25">
      <c r="A1487" s="27" t="s">
        <v>510</v>
      </c>
      <c r="B1487" s="27">
        <v>0.71699999999999997</v>
      </c>
      <c r="C1487" s="27">
        <v>4.7E-2</v>
      </c>
      <c r="D1487" s="27">
        <v>6.6000000000000003E-2</v>
      </c>
      <c r="E1487" s="27">
        <v>8.5999999999999993E-2</v>
      </c>
      <c r="F1487" s="27">
        <v>0.114</v>
      </c>
      <c r="G1487" s="27">
        <v>0.159</v>
      </c>
      <c r="H1487" s="27">
        <v>0.185</v>
      </c>
    </row>
    <row r="1488" spans="1:8" x14ac:dyDescent="0.25">
      <c r="A1488" s="27" t="s">
        <v>511</v>
      </c>
      <c r="B1488" s="27">
        <v>0.77800000000000002</v>
      </c>
      <c r="C1488" s="27">
        <v>5.0999999999999997E-2</v>
      </c>
      <c r="D1488" s="27">
        <v>7.0999999999999994E-2</v>
      </c>
      <c r="E1488" s="27">
        <v>9.1999999999999998E-2</v>
      </c>
      <c r="F1488" s="27">
        <v>0.123</v>
      </c>
      <c r="G1488" s="27">
        <v>0.17100000000000001</v>
      </c>
      <c r="H1488" s="27">
        <v>0.19800000000000001</v>
      </c>
    </row>
    <row r="1489" spans="1:8" x14ac:dyDescent="0.25">
      <c r="A1489" s="27" t="s">
        <v>512</v>
      </c>
      <c r="B1489" s="27">
        <v>0.84499999999999997</v>
      </c>
      <c r="C1489" s="27">
        <v>5.5E-2</v>
      </c>
      <c r="D1489" s="27">
        <v>7.5999999999999998E-2</v>
      </c>
      <c r="E1489" s="27">
        <v>9.8000000000000004E-2</v>
      </c>
      <c r="F1489" s="27">
        <v>0.13200000000000001</v>
      </c>
      <c r="G1489" s="27">
        <v>0.184</v>
      </c>
      <c r="H1489" s="27">
        <v>0.217</v>
      </c>
    </row>
    <row r="1490" spans="1:8" x14ac:dyDescent="0.25">
      <c r="A1490" s="27" t="s">
        <v>513</v>
      </c>
      <c r="B1490" s="27">
        <v>0.91700000000000004</v>
      </c>
      <c r="C1490" s="27">
        <v>0.06</v>
      </c>
      <c r="D1490" s="27">
        <v>8.3000000000000004E-2</v>
      </c>
      <c r="E1490" s="27">
        <v>0.105</v>
      </c>
      <c r="F1490" s="27">
        <v>0.14199999999999999</v>
      </c>
      <c r="G1490" s="27">
        <v>0.19800000000000001</v>
      </c>
      <c r="H1490" s="27">
        <v>0.23499999999999999</v>
      </c>
    </row>
    <row r="1491" spans="1:8" x14ac:dyDescent="0.25">
      <c r="A1491" s="27" t="s">
        <v>514</v>
      </c>
      <c r="B1491" s="27">
        <v>0.995</v>
      </c>
      <c r="C1491" s="27">
        <v>6.5000000000000002E-2</v>
      </c>
      <c r="D1491" s="27">
        <v>0.09</v>
      </c>
      <c r="E1491" s="27">
        <v>0.112</v>
      </c>
      <c r="F1491" s="27">
        <v>0.153</v>
      </c>
      <c r="G1491" s="27">
        <v>0.21299999999999999</v>
      </c>
      <c r="H1491" s="27">
        <v>0.254</v>
      </c>
    </row>
    <row r="1492" spans="1:8" x14ac:dyDescent="0.25">
      <c r="A1492" s="27" t="s">
        <v>515</v>
      </c>
      <c r="B1492" s="27">
        <v>1.0799999999999998</v>
      </c>
      <c r="C1492" s="27">
        <v>7.0000000000000007E-2</v>
      </c>
      <c r="D1492" s="27">
        <v>9.7000000000000003E-2</v>
      </c>
      <c r="E1492" s="27">
        <v>0.123</v>
      </c>
      <c r="F1492" s="27">
        <v>0.16400000000000001</v>
      </c>
      <c r="G1492" s="27">
        <v>0.22900000000000001</v>
      </c>
      <c r="H1492" s="27">
        <v>0.27400000000000002</v>
      </c>
    </row>
    <row r="1493" spans="1:8" x14ac:dyDescent="0.25">
      <c r="A1493" s="27" t="s">
        <v>516</v>
      </c>
      <c r="B1493" s="27">
        <v>1.1719999999999999</v>
      </c>
      <c r="C1493" s="27">
        <v>7.4999999999999997E-2</v>
      </c>
      <c r="D1493" s="27">
        <v>0.105</v>
      </c>
      <c r="E1493" s="27">
        <v>0.13300000000000001</v>
      </c>
      <c r="F1493" s="27">
        <v>0.17699999999999999</v>
      </c>
      <c r="G1493" s="27">
        <v>0.246</v>
      </c>
      <c r="H1493" s="27">
        <v>0.29499999999999998</v>
      </c>
    </row>
    <row r="1494" spans="1:8" x14ac:dyDescent="0.25">
      <c r="A1494" s="27" t="s">
        <v>517</v>
      </c>
      <c r="B1494" s="27">
        <v>1.2719999999999998</v>
      </c>
      <c r="C1494" s="27">
        <v>8.1000000000000003E-2</v>
      </c>
      <c r="D1494" s="27">
        <v>0.113</v>
      </c>
      <c r="E1494" s="27">
        <v>0.14099999999999999</v>
      </c>
      <c r="F1494" s="27">
        <v>0.19</v>
      </c>
      <c r="G1494" s="27">
        <v>0.26400000000000001</v>
      </c>
      <c r="H1494" s="27">
        <v>0.31900000000000001</v>
      </c>
    </row>
    <row r="1495" spans="1:8" x14ac:dyDescent="0.25">
      <c r="A1495" s="27" t="s">
        <v>518</v>
      </c>
      <c r="B1495" s="27">
        <v>1.3809999999999998</v>
      </c>
      <c r="C1495" s="27">
        <v>8.6999999999999994E-2</v>
      </c>
      <c r="D1495" s="27">
        <v>0.122</v>
      </c>
      <c r="E1495" s="27">
        <v>0.151</v>
      </c>
      <c r="F1495" s="27">
        <v>0.20300000000000001</v>
      </c>
      <c r="G1495" s="27">
        <v>0.28399999999999997</v>
      </c>
      <c r="H1495" s="27">
        <v>0.34399999999999997</v>
      </c>
    </row>
    <row r="1496" spans="1:8" x14ac:dyDescent="0.25">
      <c r="A1496" s="27" t="s">
        <v>519</v>
      </c>
      <c r="B1496" s="27">
        <v>1.4989999999999999</v>
      </c>
      <c r="C1496" s="27">
        <v>9.2999999999999999E-2</v>
      </c>
      <c r="D1496" s="27">
        <v>0.13200000000000001</v>
      </c>
      <c r="E1496" s="27">
        <v>0.16</v>
      </c>
      <c r="F1496" s="27">
        <v>0.218</v>
      </c>
      <c r="G1496" s="27">
        <v>0.30399999999999999</v>
      </c>
      <c r="H1496" s="27">
        <v>0.37</v>
      </c>
    </row>
    <row r="1497" spans="1:8" x14ac:dyDescent="0.25">
      <c r="A1497" s="27" t="s">
        <v>520</v>
      </c>
      <c r="B1497" s="27">
        <v>1.6269999999999998</v>
      </c>
      <c r="C1497" s="27">
        <v>0.1</v>
      </c>
      <c r="D1497" s="27">
        <v>0.14299999999999999</v>
      </c>
      <c r="E1497" s="27">
        <v>0.17100000000000001</v>
      </c>
      <c r="F1497" s="27">
        <v>0.23300000000000001</v>
      </c>
      <c r="G1497" s="27">
        <v>0.32600000000000001</v>
      </c>
      <c r="H1497" s="27">
        <v>0.39800000000000002</v>
      </c>
    </row>
    <row r="1498" spans="1:8" x14ac:dyDescent="0.25">
      <c r="A1498" s="27" t="s">
        <v>521</v>
      </c>
      <c r="B1498" s="27">
        <v>1.7659999999999998</v>
      </c>
      <c r="C1498" s="27">
        <v>0.107</v>
      </c>
      <c r="D1498" s="27">
        <v>0.155</v>
      </c>
      <c r="E1498" s="27">
        <v>0.182</v>
      </c>
      <c r="F1498" s="27">
        <v>0.25</v>
      </c>
      <c r="G1498" s="27">
        <v>0.34899999999999998</v>
      </c>
      <c r="H1498" s="27">
        <v>0.42799999999999999</v>
      </c>
    </row>
    <row r="1499" spans="1:8" x14ac:dyDescent="0.25">
      <c r="A1499" s="27" t="s">
        <v>522</v>
      </c>
      <c r="B1499" s="27">
        <v>1.9169999999999998</v>
      </c>
      <c r="C1499" s="27">
        <v>0.115</v>
      </c>
      <c r="D1499" s="27">
        <v>0.16700000000000001</v>
      </c>
      <c r="E1499" s="27">
        <v>0.19600000000000001</v>
      </c>
      <c r="F1499" s="27">
        <v>0.26700000000000002</v>
      </c>
      <c r="G1499" s="27">
        <v>0.373</v>
      </c>
      <c r="H1499" s="27">
        <v>0.46</v>
      </c>
    </row>
    <row r="1500" spans="1:8" x14ac:dyDescent="0.25">
      <c r="A1500" s="27" t="s">
        <v>523</v>
      </c>
      <c r="B1500" s="27">
        <v>2.08</v>
      </c>
      <c r="C1500" s="27">
        <v>0.122</v>
      </c>
      <c r="D1500" s="27">
        <v>0.18099999999999999</v>
      </c>
      <c r="E1500" s="27">
        <v>0.21199999999999999</v>
      </c>
      <c r="F1500" s="27">
        <v>0.28599999999999998</v>
      </c>
      <c r="G1500" s="27">
        <v>0.39800000000000002</v>
      </c>
      <c r="H1500" s="27">
        <v>0.49399999999999999</v>
      </c>
    </row>
    <row r="1501" spans="1:8" x14ac:dyDescent="0.25">
      <c r="A1501" s="27" t="s">
        <v>524</v>
      </c>
      <c r="B1501" s="27">
        <v>2.2569999999999997</v>
      </c>
      <c r="C1501" s="27">
        <v>0.13200000000000001</v>
      </c>
      <c r="D1501" s="27">
        <v>0.19500000000000001</v>
      </c>
      <c r="E1501" s="27">
        <v>0.22900000000000001</v>
      </c>
      <c r="F1501" s="27">
        <v>0.30599999999999999</v>
      </c>
      <c r="G1501" s="27">
        <v>0.42499999999999999</v>
      </c>
      <c r="H1501" s="27">
        <v>0.53</v>
      </c>
    </row>
    <row r="1502" spans="1:8" x14ac:dyDescent="0.25">
      <c r="A1502" s="27" t="s">
        <v>525</v>
      </c>
      <c r="B1502" s="27">
        <v>2.4489999999999998</v>
      </c>
      <c r="C1502" s="27">
        <v>0.14199999999999999</v>
      </c>
      <c r="D1502" s="27">
        <v>0.20899999999999999</v>
      </c>
      <c r="E1502" s="27">
        <v>0.24299999999999999</v>
      </c>
      <c r="F1502" s="27">
        <v>0.32700000000000001</v>
      </c>
      <c r="G1502" s="27">
        <v>0.45300000000000001</v>
      </c>
      <c r="H1502" s="27">
        <v>0.56799999999999995</v>
      </c>
    </row>
    <row r="1503" spans="1:8" x14ac:dyDescent="0.25">
      <c r="A1503" s="27" t="s">
        <v>526</v>
      </c>
      <c r="B1503" s="27">
        <v>2.6579999999999999</v>
      </c>
      <c r="C1503" s="27">
        <v>0.153</v>
      </c>
      <c r="D1503" s="27">
        <v>0.224</v>
      </c>
      <c r="E1503" s="27">
        <v>0.25800000000000001</v>
      </c>
      <c r="F1503" s="27">
        <v>0.35799999999999998</v>
      </c>
      <c r="G1503" s="27">
        <v>0.49299999999999999</v>
      </c>
      <c r="H1503" s="27">
        <v>0.60799999999999998</v>
      </c>
    </row>
    <row r="1504" spans="1:8" x14ac:dyDescent="0.25">
      <c r="A1504" s="27" t="s">
        <v>527</v>
      </c>
      <c r="B1504" s="27">
        <v>2.8839999999999999</v>
      </c>
      <c r="C1504" s="27">
        <v>0.16500000000000001</v>
      </c>
      <c r="D1504" s="27">
        <v>0.24199999999999999</v>
      </c>
      <c r="E1504" s="27">
        <v>0.27700000000000002</v>
      </c>
      <c r="F1504" s="27">
        <v>0.38300000000000001</v>
      </c>
      <c r="G1504" s="27">
        <v>0.52800000000000002</v>
      </c>
      <c r="H1504" s="27">
        <v>0.65100000000000002</v>
      </c>
    </row>
    <row r="1505" spans="1:8" x14ac:dyDescent="0.25">
      <c r="A1505" s="27" t="s">
        <v>528</v>
      </c>
      <c r="B1505" s="27">
        <v>3.13</v>
      </c>
      <c r="C1505" s="27">
        <v>0.17799999999999999</v>
      </c>
      <c r="D1505" s="27">
        <v>0.26100000000000001</v>
      </c>
      <c r="E1505" s="27">
        <v>0.29799999999999999</v>
      </c>
      <c r="F1505" s="27">
        <v>0.40899999999999997</v>
      </c>
      <c r="G1505" s="27">
        <v>0.56699999999999995</v>
      </c>
      <c r="H1505" s="27">
        <v>0.69599999999999995</v>
      </c>
    </row>
    <row r="1506" spans="1:8" x14ac:dyDescent="0.25">
      <c r="A1506" s="27" t="s">
        <v>529</v>
      </c>
      <c r="B1506" s="27">
        <v>3.3969999999999998</v>
      </c>
      <c r="C1506" s="27">
        <v>0.191</v>
      </c>
      <c r="D1506" s="27">
        <v>0.28100000000000003</v>
      </c>
      <c r="E1506" s="27">
        <v>0.32100000000000001</v>
      </c>
      <c r="F1506" s="27">
        <v>0.436</v>
      </c>
      <c r="G1506" s="27">
        <v>0.60899999999999999</v>
      </c>
      <c r="H1506" s="27">
        <v>0.74299999999999999</v>
      </c>
    </row>
    <row r="1507" spans="1:8" x14ac:dyDescent="0.25">
      <c r="A1507" s="27" t="s">
        <v>530</v>
      </c>
      <c r="B1507" s="27">
        <v>3.6859999999999999</v>
      </c>
      <c r="C1507" s="27">
        <v>0.20300000000000001</v>
      </c>
      <c r="D1507" s="27">
        <v>0.30099999999999999</v>
      </c>
      <c r="E1507" s="27">
        <v>0.34499999999999997</v>
      </c>
      <c r="F1507" s="27">
        <v>0.46500000000000002</v>
      </c>
      <c r="G1507" s="27">
        <v>0.65300000000000002</v>
      </c>
      <c r="H1507" s="27">
        <v>0.79300000000000004</v>
      </c>
    </row>
    <row r="1508" spans="1:8" x14ac:dyDescent="0.25">
      <c r="A1508" s="27" t="s">
        <v>531</v>
      </c>
      <c r="B1508" s="27">
        <v>4</v>
      </c>
      <c r="C1508" s="27">
        <v>0.215</v>
      </c>
      <c r="D1508" s="27">
        <v>0.32100000000000001</v>
      </c>
      <c r="E1508" s="27">
        <v>0.371</v>
      </c>
      <c r="F1508" s="27">
        <v>0.495</v>
      </c>
      <c r="G1508" s="27">
        <v>0.70099999999999996</v>
      </c>
      <c r="H1508" s="27">
        <v>0.84599999999999997</v>
      </c>
    </row>
    <row r="1509" spans="1:8" x14ac:dyDescent="0.25">
      <c r="A1509" s="27" t="s">
        <v>532</v>
      </c>
      <c r="B1509" s="27">
        <v>4.34</v>
      </c>
      <c r="C1509" s="27">
        <v>0.22800000000000001</v>
      </c>
      <c r="D1509" s="27">
        <v>0.34200000000000003</v>
      </c>
      <c r="E1509" s="27">
        <v>0.39800000000000002</v>
      </c>
      <c r="F1509" s="27">
        <v>0.52700000000000002</v>
      </c>
      <c r="G1509" s="27">
        <v>0.753</v>
      </c>
      <c r="H1509" s="27">
        <v>0.90200000000000002</v>
      </c>
    </row>
    <row r="1510" spans="1:8" x14ac:dyDescent="0.25">
      <c r="A1510" s="27" t="s">
        <v>533</v>
      </c>
      <c r="B1510" s="27">
        <v>4.7090000000000005</v>
      </c>
      <c r="C1510" s="27">
        <v>0.24099999999999999</v>
      </c>
      <c r="D1510" s="27">
        <v>0.36399999999999999</v>
      </c>
      <c r="E1510" s="27">
        <v>0.42699999999999999</v>
      </c>
      <c r="F1510" s="27">
        <v>0.56599999999999995</v>
      </c>
      <c r="G1510" s="27">
        <v>0.80900000000000005</v>
      </c>
      <c r="H1510" s="27">
        <v>0.97399999999999998</v>
      </c>
    </row>
    <row r="1511" spans="1:8" x14ac:dyDescent="0.25">
      <c r="A1511" s="27" t="s">
        <v>534</v>
      </c>
      <c r="B1511" s="27">
        <v>5.1100000000000003</v>
      </c>
      <c r="C1511" s="27">
        <v>0.25600000000000001</v>
      </c>
      <c r="D1511" s="27">
        <v>0.38900000000000001</v>
      </c>
      <c r="E1511" s="27">
        <v>0.45800000000000002</v>
      </c>
      <c r="F1511" s="27">
        <v>0.61099999999999999</v>
      </c>
      <c r="G1511" s="27">
        <v>0.86899999999999999</v>
      </c>
      <c r="H1511" s="27">
        <v>1.0449999999999999</v>
      </c>
    </row>
    <row r="1512" spans="1:8" x14ac:dyDescent="0.25">
      <c r="A1512" s="27" t="s">
        <v>535</v>
      </c>
      <c r="B1512" s="27">
        <v>5.5449999999999999</v>
      </c>
      <c r="C1512" s="27">
        <v>0.27100000000000002</v>
      </c>
      <c r="D1512" s="27">
        <v>0.41399999999999998</v>
      </c>
      <c r="E1512" s="27">
        <v>0.49099999999999999</v>
      </c>
      <c r="F1512" s="27">
        <v>0.66</v>
      </c>
      <c r="G1512" s="27">
        <v>0.93300000000000005</v>
      </c>
      <c r="H1512" s="27">
        <v>1.1220000000000001</v>
      </c>
    </row>
    <row r="1513" spans="1:8" x14ac:dyDescent="0.25">
      <c r="A1513" s="27" t="s">
        <v>536</v>
      </c>
      <c r="B1513" s="27">
        <v>6.0170000000000003</v>
      </c>
      <c r="C1513" s="27">
        <v>0.28699999999999998</v>
      </c>
      <c r="D1513" s="27">
        <v>0.442</v>
      </c>
      <c r="E1513" s="27">
        <v>0.52600000000000002</v>
      </c>
      <c r="F1513" s="27">
        <v>0.70699999999999996</v>
      </c>
      <c r="G1513" s="27">
        <v>1.0029999999999999</v>
      </c>
      <c r="H1513" s="27">
        <v>1.204</v>
      </c>
    </row>
    <row r="1514" spans="1:8" x14ac:dyDescent="0.25">
      <c r="A1514" s="27" t="s">
        <v>537</v>
      </c>
      <c r="B1514" s="27">
        <v>6.5289999999999999</v>
      </c>
      <c r="C1514" s="27">
        <v>0.309</v>
      </c>
      <c r="D1514" s="27">
        <v>0.47099999999999997</v>
      </c>
      <c r="E1514" s="27">
        <v>0.56299999999999994</v>
      </c>
      <c r="F1514" s="27">
        <v>0.751</v>
      </c>
      <c r="G1514" s="27">
        <v>1.077</v>
      </c>
      <c r="H1514" s="27">
        <v>1.2929999999999999</v>
      </c>
    </row>
    <row r="1515" spans="1:8" x14ac:dyDescent="0.25">
      <c r="A1515" s="27" t="s">
        <v>538</v>
      </c>
      <c r="B1515" s="27">
        <v>7.0840000000000005</v>
      </c>
      <c r="C1515" s="27">
        <v>0.33300000000000002</v>
      </c>
      <c r="D1515" s="27">
        <v>0.501</v>
      </c>
      <c r="E1515" s="27">
        <v>0.60299999999999998</v>
      </c>
      <c r="F1515" s="27">
        <v>0.79700000000000004</v>
      </c>
      <c r="G1515" s="27">
        <v>1.1559999999999999</v>
      </c>
      <c r="H1515" s="27">
        <v>1.3879999999999999</v>
      </c>
    </row>
    <row r="1516" spans="1:8" x14ac:dyDescent="0.25">
      <c r="A1516" s="27" t="s">
        <v>539</v>
      </c>
      <c r="B1516" s="27">
        <v>7.6870000000000003</v>
      </c>
      <c r="C1516" s="27">
        <v>0.35799999999999998</v>
      </c>
      <c r="D1516" s="27">
        <v>0.53600000000000003</v>
      </c>
      <c r="E1516" s="27">
        <v>0.64400000000000002</v>
      </c>
      <c r="F1516" s="27">
        <v>0.84499999999999997</v>
      </c>
      <c r="G1516" s="27">
        <v>1.2390000000000001</v>
      </c>
      <c r="H1516" s="27">
        <v>1.4910000000000001</v>
      </c>
    </row>
    <row r="1517" spans="1:8" x14ac:dyDescent="0.25">
      <c r="A1517" s="27" t="s">
        <v>540</v>
      </c>
      <c r="B1517" s="27">
        <v>8.3409999999999993</v>
      </c>
      <c r="C1517" s="27">
        <v>0.38600000000000001</v>
      </c>
      <c r="D1517" s="27">
        <v>0.57999999999999996</v>
      </c>
      <c r="E1517" s="27">
        <v>0.68799999999999994</v>
      </c>
      <c r="F1517" s="27">
        <v>0.9</v>
      </c>
      <c r="G1517" s="27">
        <v>1.327</v>
      </c>
      <c r="H1517" s="27">
        <v>1.6020000000000001</v>
      </c>
    </row>
    <row r="1518" spans="1:8" x14ac:dyDescent="0.25">
      <c r="A1518" s="27" t="s">
        <v>541</v>
      </c>
      <c r="B1518" s="27">
        <v>9.0499999999999989</v>
      </c>
      <c r="C1518" s="27">
        <v>0.41499999999999998</v>
      </c>
      <c r="D1518" s="27">
        <v>0.626</v>
      </c>
      <c r="E1518" s="27">
        <v>0.74</v>
      </c>
      <c r="F1518" s="27">
        <v>0.96699999999999997</v>
      </c>
      <c r="G1518" s="27">
        <v>1.42</v>
      </c>
      <c r="H1518" s="27">
        <v>1.7210000000000001</v>
      </c>
    </row>
    <row r="1519" spans="1:8" x14ac:dyDescent="0.25">
      <c r="A1519" s="27" t="s">
        <v>542</v>
      </c>
      <c r="B1519" s="27">
        <v>9.82</v>
      </c>
      <c r="C1519" s="27">
        <v>0.44700000000000001</v>
      </c>
      <c r="D1519" s="27">
        <v>0.67600000000000005</v>
      </c>
      <c r="E1519" s="27">
        <v>0.79600000000000004</v>
      </c>
      <c r="F1519" s="27">
        <v>1.0389999999999999</v>
      </c>
      <c r="G1519" s="27">
        <v>1.5189999999999999</v>
      </c>
      <c r="H1519" s="27">
        <v>1.849</v>
      </c>
    </row>
    <row r="1520" spans="1:8" x14ac:dyDescent="0.25">
      <c r="A1520" s="27" t="s">
        <v>543</v>
      </c>
      <c r="B1520" s="27">
        <v>10.654999999999999</v>
      </c>
      <c r="C1520" s="27">
        <v>0.48099999999999998</v>
      </c>
      <c r="D1520" s="27">
        <v>0.72299999999999998</v>
      </c>
      <c r="E1520" s="27">
        <v>0.85499999999999998</v>
      </c>
      <c r="F1520" s="27">
        <v>1.1160000000000001</v>
      </c>
      <c r="G1520" s="27">
        <v>1.623</v>
      </c>
      <c r="H1520" s="27">
        <v>1.984</v>
      </c>
    </row>
    <row r="1521" spans="1:8" x14ac:dyDescent="0.25">
      <c r="A1521" s="27" t="s">
        <v>544</v>
      </c>
      <c r="B1521" s="27">
        <v>11.561</v>
      </c>
      <c r="C1521" s="27">
        <v>0.51700000000000002</v>
      </c>
      <c r="D1521" s="27">
        <v>0.77200000000000002</v>
      </c>
      <c r="E1521" s="27">
        <v>0.91900000000000004</v>
      </c>
      <c r="F1521" s="27">
        <v>1.1970000000000001</v>
      </c>
      <c r="G1521" s="27">
        <v>1.7330000000000001</v>
      </c>
      <c r="H1521" s="27">
        <v>2.1269999999999998</v>
      </c>
    </row>
    <row r="1522" spans="1:8" x14ac:dyDescent="0.25">
      <c r="A1522" s="27" t="s">
        <v>545</v>
      </c>
      <c r="B1522" s="27">
        <v>12.543999999999999</v>
      </c>
      <c r="C1522" s="27">
        <v>0.55700000000000005</v>
      </c>
      <c r="D1522" s="27">
        <v>0.82499999999999996</v>
      </c>
      <c r="E1522" s="27">
        <v>0.98599999999999999</v>
      </c>
      <c r="F1522" s="27">
        <v>1.284</v>
      </c>
      <c r="G1522" s="27">
        <v>1.8480000000000001</v>
      </c>
      <c r="H1522" s="27">
        <v>2.2789999999999999</v>
      </c>
    </row>
    <row r="1523" spans="1:8" x14ac:dyDescent="0.25">
      <c r="A1523" s="27" t="s">
        <v>546</v>
      </c>
      <c r="B1523" s="27">
        <v>13.610999999999999</v>
      </c>
      <c r="C1523" s="27">
        <v>0.59899999999999998</v>
      </c>
      <c r="D1523" s="27">
        <v>0.88100000000000001</v>
      </c>
      <c r="E1523" s="27">
        <v>1.0589999999999999</v>
      </c>
      <c r="F1523" s="27">
        <v>1.3759999999999999</v>
      </c>
      <c r="G1523" s="27">
        <v>1.9710000000000001</v>
      </c>
      <c r="H1523" s="27">
        <v>2.4390000000000001</v>
      </c>
    </row>
    <row r="1524" spans="1:8" x14ac:dyDescent="0.25">
      <c r="A1524" s="27" t="s">
        <v>547</v>
      </c>
      <c r="B1524" s="27">
        <v>14.767999999999999</v>
      </c>
      <c r="C1524" s="27">
        <v>0.64500000000000002</v>
      </c>
      <c r="D1524" s="27">
        <v>0.94199999999999995</v>
      </c>
      <c r="E1524" s="27">
        <v>1.1419999999999999</v>
      </c>
      <c r="F1524" s="27">
        <v>1.4730000000000001</v>
      </c>
      <c r="G1524" s="27">
        <v>2.0990000000000002</v>
      </c>
      <c r="H1524" s="27">
        <v>2.609</v>
      </c>
    </row>
    <row r="1525" spans="1:8" x14ac:dyDescent="0.25">
      <c r="A1525" s="27" t="s">
        <v>548</v>
      </c>
      <c r="B1525" s="27">
        <v>16.024000000000001</v>
      </c>
      <c r="C1525" s="27">
        <v>0.69399999999999995</v>
      </c>
      <c r="D1525" s="27">
        <v>1.0069999999999999</v>
      </c>
      <c r="E1525" s="27">
        <v>1.23</v>
      </c>
      <c r="F1525" s="27">
        <v>1.577</v>
      </c>
      <c r="G1525" s="27">
        <v>2.2349999999999999</v>
      </c>
      <c r="H1525" s="27">
        <v>2.7879999999999998</v>
      </c>
    </row>
    <row r="1526" spans="1:8" x14ac:dyDescent="0.25">
      <c r="A1526" s="27" t="s">
        <v>549</v>
      </c>
      <c r="B1526" s="27">
        <v>17.387</v>
      </c>
      <c r="C1526" s="27">
        <v>0.746</v>
      </c>
      <c r="D1526" s="27">
        <v>1.077</v>
      </c>
      <c r="E1526" s="27">
        <v>1.3260000000000001</v>
      </c>
      <c r="F1526" s="27">
        <v>1.6859999999999999</v>
      </c>
      <c r="G1526" s="27">
        <v>2.3780000000000001</v>
      </c>
      <c r="H1526" s="27">
        <v>2.9780000000000002</v>
      </c>
    </row>
    <row r="1527" spans="1:8" x14ac:dyDescent="0.25">
      <c r="A1527" s="27" t="s">
        <v>550</v>
      </c>
      <c r="B1527" s="27">
        <v>18.865000000000002</v>
      </c>
      <c r="C1527" s="27">
        <v>0.80200000000000005</v>
      </c>
      <c r="D1527" s="27">
        <v>1.149</v>
      </c>
      <c r="E1527" s="27">
        <v>1.4259999999999999</v>
      </c>
      <c r="F1527" s="27">
        <v>1.802</v>
      </c>
      <c r="G1527" s="27">
        <v>2.528</v>
      </c>
      <c r="H1527" s="27">
        <v>3.1779999999999999</v>
      </c>
    </row>
    <row r="1528" spans="1:8" x14ac:dyDescent="0.25">
      <c r="A1528" s="27" t="s">
        <v>551</v>
      </c>
      <c r="B1528" s="27">
        <v>20.469000000000001</v>
      </c>
      <c r="C1528" s="27">
        <v>0.86199999999999999</v>
      </c>
      <c r="D1528" s="27">
        <v>1.2250000000000001</v>
      </c>
      <c r="E1528" s="27">
        <v>1.5349999999999999</v>
      </c>
      <c r="F1528" s="27">
        <v>1.9239999999999999</v>
      </c>
      <c r="G1528" s="27">
        <v>2.6859999999999999</v>
      </c>
      <c r="H1528" s="27">
        <v>3.3889999999999998</v>
      </c>
    </row>
    <row r="1529" spans="1:8" x14ac:dyDescent="0.25">
      <c r="A1529" s="27" t="s">
        <v>552</v>
      </c>
      <c r="B1529" s="27">
        <v>22.209</v>
      </c>
      <c r="C1529" s="27">
        <v>0.92500000000000004</v>
      </c>
      <c r="D1529" s="27">
        <v>1.3049999999999999</v>
      </c>
      <c r="E1529" s="27">
        <v>1.655</v>
      </c>
      <c r="F1529" s="27">
        <v>2.0529999999999999</v>
      </c>
      <c r="G1529" s="27">
        <v>2.8530000000000002</v>
      </c>
      <c r="H1529" s="27">
        <v>3.6110000000000002</v>
      </c>
    </row>
    <row r="1530" spans="1:8" x14ac:dyDescent="0.25">
      <c r="A1530" s="27" t="s">
        <v>553</v>
      </c>
      <c r="B1530" s="27">
        <v>24.097000000000001</v>
      </c>
      <c r="C1530" s="27">
        <v>0.98699999999999999</v>
      </c>
      <c r="D1530" s="27">
        <v>1.401</v>
      </c>
      <c r="E1530" s="27">
        <v>1.784</v>
      </c>
      <c r="F1530" s="27">
        <v>2.19</v>
      </c>
      <c r="G1530" s="27">
        <v>3.028</v>
      </c>
      <c r="H1530" s="27">
        <v>3.8450000000000002</v>
      </c>
    </row>
    <row r="1531" spans="1:8" x14ac:dyDescent="0.25">
      <c r="A1531" s="27" t="s">
        <v>554</v>
      </c>
      <c r="B1531" s="27">
        <v>26.146000000000001</v>
      </c>
      <c r="C1531" s="27">
        <v>1.0529999999999999</v>
      </c>
      <c r="D1531" s="27">
        <v>1.51</v>
      </c>
      <c r="E1531" s="27">
        <v>1.923</v>
      </c>
      <c r="F1531" s="27">
        <v>2.367</v>
      </c>
      <c r="G1531" s="27">
        <v>3.2120000000000002</v>
      </c>
      <c r="H1531" s="27">
        <v>4.0910000000000002</v>
      </c>
    </row>
    <row r="1532" spans="1:8" x14ac:dyDescent="0.25">
      <c r="A1532" s="27" t="s">
        <v>555</v>
      </c>
      <c r="B1532" s="27">
        <v>28.369</v>
      </c>
      <c r="C1532" s="27">
        <v>1.123</v>
      </c>
      <c r="D1532" s="27">
        <v>1.6160000000000001</v>
      </c>
      <c r="E1532" s="27">
        <v>2.073</v>
      </c>
      <c r="F1532" s="27">
        <v>2.5369999999999999</v>
      </c>
      <c r="G1532" s="27">
        <v>3.407</v>
      </c>
      <c r="H1532" s="27">
        <v>4.351</v>
      </c>
    </row>
    <row r="1533" spans="1:8" x14ac:dyDescent="0.25">
      <c r="A1533" s="27" t="s">
        <v>556</v>
      </c>
      <c r="B1533" s="27">
        <v>30.781000000000002</v>
      </c>
      <c r="C1533" s="27">
        <v>1.198</v>
      </c>
      <c r="D1533" s="27">
        <v>1.73</v>
      </c>
      <c r="E1533" s="27">
        <v>2.2320000000000002</v>
      </c>
      <c r="F1533" s="27">
        <v>2.734</v>
      </c>
      <c r="G1533" s="27">
        <v>3.6110000000000002</v>
      </c>
      <c r="H1533" s="27">
        <v>4.625</v>
      </c>
    </row>
    <row r="1534" spans="1:8" x14ac:dyDescent="0.25">
      <c r="A1534" s="27" t="s">
        <v>557</v>
      </c>
      <c r="B1534" s="27">
        <v>33.397999999999996</v>
      </c>
      <c r="C1534" s="27">
        <v>1.2769999999999999</v>
      </c>
      <c r="D1534" s="27">
        <v>1.8520000000000001</v>
      </c>
      <c r="E1534" s="27">
        <v>2.403</v>
      </c>
      <c r="F1534" s="27">
        <v>2.9470000000000001</v>
      </c>
      <c r="G1534" s="27">
        <v>3.9319999999999999</v>
      </c>
      <c r="H1534" s="27">
        <v>4.9119999999999999</v>
      </c>
    </row>
    <row r="1535" spans="1:8" x14ac:dyDescent="0.25">
      <c r="A1535" s="27" t="s">
        <v>558</v>
      </c>
      <c r="B1535" s="27">
        <v>36.236999999999995</v>
      </c>
      <c r="C1535" s="27">
        <v>1.36</v>
      </c>
      <c r="D1535" s="27">
        <v>1.9830000000000001</v>
      </c>
      <c r="E1535" s="27">
        <v>2.5859999999999999</v>
      </c>
      <c r="F1535" s="27">
        <v>3.1760000000000002</v>
      </c>
      <c r="G1535" s="27">
        <v>4.2130000000000001</v>
      </c>
      <c r="H1535" s="27">
        <v>5.2149999999999999</v>
      </c>
    </row>
    <row r="1536" spans="1:8" x14ac:dyDescent="0.25">
      <c r="A1536" s="27" t="s">
        <v>559</v>
      </c>
      <c r="B1536" s="27">
        <v>39.317999999999998</v>
      </c>
      <c r="C1536" s="27">
        <v>1.4470000000000001</v>
      </c>
      <c r="D1536" s="27">
        <v>2.1230000000000002</v>
      </c>
      <c r="E1536" s="27">
        <v>2.7810000000000001</v>
      </c>
      <c r="F1536" s="27">
        <v>3.4239999999999999</v>
      </c>
      <c r="G1536" s="27">
        <v>4.51</v>
      </c>
      <c r="H1536" s="27">
        <v>5.5339999999999998</v>
      </c>
    </row>
    <row r="1537" spans="1:8" x14ac:dyDescent="0.25">
      <c r="A1537" s="27" t="s">
        <v>560</v>
      </c>
      <c r="B1537" s="27">
        <v>42.660999999999994</v>
      </c>
      <c r="C1537" s="27">
        <v>1.5389999999999999</v>
      </c>
      <c r="D1537" s="27">
        <v>2.2719999999999998</v>
      </c>
      <c r="E1537" s="27">
        <v>2.988</v>
      </c>
      <c r="F1537" s="27">
        <v>3.6890000000000001</v>
      </c>
      <c r="G1537" s="27">
        <v>4.8250000000000002</v>
      </c>
      <c r="H1537" s="27">
        <v>5.87</v>
      </c>
    </row>
    <row r="1538" spans="1:8" x14ac:dyDescent="0.25">
      <c r="A1538" s="27" t="s">
        <v>561</v>
      </c>
      <c r="B1538" s="27">
        <v>46.287999999999997</v>
      </c>
      <c r="C1538" s="27">
        <v>1.6359999999999999</v>
      </c>
      <c r="D1538" s="27">
        <v>2.4329999999999998</v>
      </c>
      <c r="E1538" s="27">
        <v>3.2120000000000002</v>
      </c>
      <c r="F1538" s="27">
        <v>3.9649999999999999</v>
      </c>
      <c r="G1538" s="27">
        <v>5.1580000000000004</v>
      </c>
      <c r="H1538" s="27">
        <v>6.2240000000000002</v>
      </c>
    </row>
    <row r="1539" spans="1:8" x14ac:dyDescent="0.25">
      <c r="A1539" s="27" t="s">
        <v>562</v>
      </c>
      <c r="B1539" s="27">
        <v>50.222999999999999</v>
      </c>
      <c r="C1539" s="27">
        <v>1.7370000000000001</v>
      </c>
      <c r="D1539" s="27">
        <v>2.6040000000000001</v>
      </c>
      <c r="E1539" s="27">
        <v>3.448</v>
      </c>
      <c r="F1539" s="27">
        <v>4.2569999999999997</v>
      </c>
      <c r="G1539" s="27">
        <v>5.4039999999999999</v>
      </c>
      <c r="H1539" s="27">
        <v>6.7060000000000004</v>
      </c>
    </row>
    <row r="1540" spans="1:8" x14ac:dyDescent="0.25">
      <c r="A1540" s="27" t="s">
        <v>563</v>
      </c>
      <c r="B1540" s="27">
        <v>54.491999999999997</v>
      </c>
      <c r="C1540" s="27">
        <v>1.845</v>
      </c>
      <c r="D1540" s="27">
        <v>2.7869999999999999</v>
      </c>
      <c r="E1540" s="27">
        <v>3.7</v>
      </c>
      <c r="F1540" s="27">
        <v>4.5670000000000002</v>
      </c>
      <c r="G1540" s="27">
        <v>5.7729999999999997</v>
      </c>
      <c r="H1540" s="27">
        <v>7.1840000000000002</v>
      </c>
    </row>
    <row r="1541" spans="1:8" x14ac:dyDescent="0.25">
      <c r="A1541" s="27" t="s">
        <v>564</v>
      </c>
      <c r="B1541" s="27">
        <v>59.123999999999995</v>
      </c>
      <c r="C1541" s="27">
        <v>1.9590000000000001</v>
      </c>
      <c r="D1541" s="27">
        <v>2.9820000000000002</v>
      </c>
      <c r="E1541" s="27">
        <v>3.9670000000000001</v>
      </c>
      <c r="F1541" s="27">
        <v>4.8949999999999996</v>
      </c>
      <c r="G1541" s="27">
        <v>6.1769999999999996</v>
      </c>
      <c r="H1541" s="27">
        <v>7.6920000000000002</v>
      </c>
    </row>
    <row r="1542" spans="1:8" x14ac:dyDescent="0.25">
      <c r="A1542" s="27" t="s">
        <v>565</v>
      </c>
      <c r="B1542" s="27">
        <v>64.150000000000006</v>
      </c>
      <c r="C1542" s="27">
        <v>2.081</v>
      </c>
      <c r="D1542" s="27">
        <v>3.19</v>
      </c>
      <c r="E1542" s="27">
        <v>4.2489999999999997</v>
      </c>
      <c r="F1542" s="27">
        <v>5.242</v>
      </c>
      <c r="G1542" s="27">
        <v>6.6269999999999998</v>
      </c>
      <c r="H1542" s="27">
        <v>8.2279999999999998</v>
      </c>
    </row>
    <row r="1543" spans="1:8" x14ac:dyDescent="0.25">
      <c r="A1543" s="27" t="s">
        <v>566</v>
      </c>
      <c r="B1543" s="27">
        <v>69.603000000000009</v>
      </c>
      <c r="C1543" s="27">
        <v>2.21</v>
      </c>
      <c r="D1543" s="27">
        <v>3.4119999999999999</v>
      </c>
      <c r="E1543" s="27">
        <v>4.5469999999999997</v>
      </c>
      <c r="F1543" s="27">
        <v>5.6050000000000004</v>
      </c>
      <c r="G1543" s="27">
        <v>7.1020000000000003</v>
      </c>
      <c r="H1543" s="27">
        <v>8.7959999999999994</v>
      </c>
    </row>
    <row r="1544" spans="1:8" x14ac:dyDescent="0.25">
      <c r="A1544" s="27" t="s">
        <v>567</v>
      </c>
      <c r="B1544" s="27">
        <v>75.52000000000001</v>
      </c>
      <c r="C1544" s="27">
        <v>2.3479999999999999</v>
      </c>
      <c r="D1544" s="27">
        <v>3.649</v>
      </c>
      <c r="E1544" s="27">
        <v>4.883</v>
      </c>
      <c r="F1544" s="27">
        <v>6.048</v>
      </c>
      <c r="G1544" s="27">
        <v>7.6059999999999999</v>
      </c>
      <c r="H1544" s="27">
        <v>9.3960000000000008</v>
      </c>
    </row>
    <row r="1545" spans="1:8" x14ac:dyDescent="0.25">
      <c r="A1545" s="27" t="s">
        <v>568</v>
      </c>
      <c r="B1545" s="27">
        <v>81.94</v>
      </c>
      <c r="C1545" s="27">
        <v>2.4940000000000002</v>
      </c>
      <c r="D1545" s="27">
        <v>3.9009999999999998</v>
      </c>
      <c r="E1545" s="27">
        <v>5.2430000000000003</v>
      </c>
      <c r="F1545" s="27">
        <v>6.5220000000000002</v>
      </c>
      <c r="G1545" s="27">
        <v>8.1389999999999993</v>
      </c>
      <c r="H1545" s="27">
        <v>9.8290000000000006</v>
      </c>
    </row>
    <row r="1546" spans="1:8" x14ac:dyDescent="0.25">
      <c r="A1546" s="27" t="s">
        <v>569</v>
      </c>
      <c r="B1546" s="27">
        <v>88.905000000000001</v>
      </c>
      <c r="C1546" s="27">
        <v>2.6469999999999998</v>
      </c>
      <c r="D1546" s="27">
        <v>4.1680000000000001</v>
      </c>
      <c r="E1546" s="27">
        <v>5.625</v>
      </c>
      <c r="F1546" s="27">
        <v>7.0289999999999999</v>
      </c>
      <c r="G1546" s="27">
        <v>8.827</v>
      </c>
      <c r="H1546" s="27">
        <v>10.513999999999999</v>
      </c>
    </row>
    <row r="1547" spans="1:8" x14ac:dyDescent="0.25">
      <c r="A1547" s="27" t="s">
        <v>570</v>
      </c>
      <c r="B1547" s="27">
        <v>96.462000000000003</v>
      </c>
      <c r="C1547" s="27">
        <v>2.7829999999999999</v>
      </c>
      <c r="D1547" s="27">
        <v>4.4530000000000003</v>
      </c>
      <c r="E1547" s="27">
        <v>6.0309999999999997</v>
      </c>
      <c r="F1547" s="27">
        <v>7.569</v>
      </c>
      <c r="G1547" s="27">
        <v>9.4770000000000003</v>
      </c>
      <c r="H1547" s="27">
        <v>11.269</v>
      </c>
    </row>
    <row r="1548" spans="1:8" x14ac:dyDescent="0.25">
      <c r="A1548" s="27" t="s">
        <v>571</v>
      </c>
      <c r="B1548" s="27">
        <v>104.66200000000001</v>
      </c>
      <c r="C1548" s="27">
        <v>2.984</v>
      </c>
      <c r="D1548" s="27">
        <v>4.7549999999999999</v>
      </c>
      <c r="E1548" s="27">
        <v>6.4550000000000001</v>
      </c>
      <c r="F1548" s="27">
        <v>8.1440000000000001</v>
      </c>
      <c r="G1548" s="27">
        <v>10.177</v>
      </c>
      <c r="H1548" s="27">
        <v>12.069000000000001</v>
      </c>
    </row>
    <row r="1549" spans="1:8" x14ac:dyDescent="0.25">
      <c r="A1549" s="27" t="s">
        <v>572</v>
      </c>
      <c r="B1549" s="27">
        <v>113.55900000000001</v>
      </c>
      <c r="C1549" s="27">
        <v>3.198</v>
      </c>
      <c r="D1549" s="27">
        <v>5.0750000000000002</v>
      </c>
      <c r="E1549" s="27">
        <v>6.89</v>
      </c>
      <c r="F1549" s="27">
        <v>8.7560000000000002</v>
      </c>
      <c r="G1549" s="27">
        <v>10.932</v>
      </c>
      <c r="H1549" s="27">
        <v>12.914</v>
      </c>
    </row>
    <row r="1550" spans="1:8" x14ac:dyDescent="0.25">
      <c r="A1550" s="27" t="s">
        <v>573</v>
      </c>
      <c r="B1550" s="27">
        <v>123.212</v>
      </c>
      <c r="C1550" s="27">
        <v>3.4279999999999999</v>
      </c>
      <c r="D1550" s="27">
        <v>5.415</v>
      </c>
      <c r="E1550" s="27">
        <v>7.35</v>
      </c>
      <c r="F1550" s="27">
        <v>9.407</v>
      </c>
      <c r="G1550" s="27">
        <v>11.74</v>
      </c>
      <c r="H1550" s="27">
        <v>13.797000000000001</v>
      </c>
    </row>
    <row r="1551" spans="1:8" x14ac:dyDescent="0.25">
      <c r="A1551" s="27" t="s">
        <v>574</v>
      </c>
      <c r="B1551" s="27">
        <v>133.68600000000001</v>
      </c>
      <c r="C1551" s="27">
        <v>3.6739999999999999</v>
      </c>
      <c r="D1551" s="27">
        <v>5.774</v>
      </c>
      <c r="E1551" s="27">
        <v>7.8339999999999996</v>
      </c>
      <c r="F1551" s="27">
        <v>10.048</v>
      </c>
      <c r="G1551" s="27">
        <v>12.599</v>
      </c>
      <c r="H1551" s="27">
        <v>14.718</v>
      </c>
    </row>
    <row r="1552" spans="1:8" x14ac:dyDescent="0.25">
      <c r="A1552" s="27" t="s">
        <v>575</v>
      </c>
      <c r="B1552" s="27">
        <v>145.05000000000001</v>
      </c>
      <c r="C1552" s="27">
        <v>3.9380000000000002</v>
      </c>
      <c r="D1552" s="27">
        <v>6.1550000000000002</v>
      </c>
      <c r="E1552" s="27">
        <v>8.3439999999999994</v>
      </c>
      <c r="F1552" s="27">
        <v>10.718999999999999</v>
      </c>
      <c r="G1552" s="27">
        <v>13.509</v>
      </c>
      <c r="H1552" s="27">
        <v>15.77</v>
      </c>
    </row>
    <row r="1553" spans="1:17" x14ac:dyDescent="0.25">
      <c r="A1553" s="27" t="s">
        <v>576</v>
      </c>
      <c r="B1553" s="27">
        <v>157.38</v>
      </c>
      <c r="C1553" s="27">
        <v>4.2210000000000001</v>
      </c>
      <c r="D1553" s="27">
        <v>6.5579999999999998</v>
      </c>
      <c r="E1553" s="27">
        <v>8.8849999999999998</v>
      </c>
      <c r="F1553" s="27">
        <v>11.426</v>
      </c>
      <c r="G1553" s="27">
        <v>14.473000000000001</v>
      </c>
      <c r="H1553" s="27">
        <v>16.859000000000002</v>
      </c>
    </row>
    <row r="1554" spans="1:17" x14ac:dyDescent="0.25">
      <c r="A1554" s="27" t="s">
        <v>577</v>
      </c>
      <c r="B1554" s="27">
        <v>170.75800000000001</v>
      </c>
      <c r="C1554" s="27">
        <v>4.5250000000000004</v>
      </c>
      <c r="D1554" s="27">
        <v>6.984</v>
      </c>
      <c r="E1554" s="27">
        <v>9.4619999999999997</v>
      </c>
      <c r="F1554" s="27">
        <v>12.191000000000001</v>
      </c>
      <c r="G1554" s="27">
        <v>15.493</v>
      </c>
      <c r="H1554" s="27">
        <v>18.027000000000001</v>
      </c>
    </row>
    <row r="1555" spans="1:17" x14ac:dyDescent="0.25">
      <c r="A1555" s="27" t="s">
        <v>578</v>
      </c>
      <c r="B1555" s="27">
        <v>185.273</v>
      </c>
      <c r="C1555" s="27">
        <v>4.875</v>
      </c>
      <c r="D1555" s="27">
        <v>7.4340000000000002</v>
      </c>
      <c r="E1555" s="27">
        <v>10.077999999999999</v>
      </c>
      <c r="F1555" s="27">
        <v>13.048999999999999</v>
      </c>
      <c r="G1555" s="27">
        <v>16.524999999999999</v>
      </c>
      <c r="H1555" s="27">
        <v>19.274999999999999</v>
      </c>
    </row>
    <row r="1556" spans="1:17" x14ac:dyDescent="0.25">
      <c r="A1556" s="27" t="s">
        <v>579</v>
      </c>
      <c r="B1556" s="27">
        <v>201.02199999999999</v>
      </c>
      <c r="C1556" s="27">
        <v>5.1989999999999998</v>
      </c>
      <c r="D1556" s="27">
        <v>7.91</v>
      </c>
      <c r="E1556" s="27">
        <v>10.736000000000001</v>
      </c>
      <c r="F1556" s="27">
        <v>13.959</v>
      </c>
      <c r="G1556" s="27">
        <v>17.585999999999999</v>
      </c>
      <c r="H1556" s="27">
        <v>20.593</v>
      </c>
    </row>
    <row r="1557" spans="1:17" x14ac:dyDescent="0.25">
      <c r="A1557" s="27" t="s">
        <v>580</v>
      </c>
      <c r="B1557" s="27">
        <v>218.10900000000001</v>
      </c>
      <c r="C1557" s="27">
        <v>5.5730000000000004</v>
      </c>
      <c r="D1557" s="27">
        <v>8.4109999999999996</v>
      </c>
      <c r="E1557" s="27">
        <v>11.433</v>
      </c>
      <c r="F1557" s="27">
        <v>14.923</v>
      </c>
      <c r="G1557" s="27">
        <v>18.702999999999999</v>
      </c>
      <c r="H1557" s="27">
        <v>22.326000000000001</v>
      </c>
    </row>
    <row r="1558" spans="1:17" x14ac:dyDescent="0.25">
      <c r="A1558" s="27" t="s">
        <v>581</v>
      </c>
      <c r="B1558" s="27">
        <v>236.649</v>
      </c>
      <c r="C1558" s="27">
        <v>5.9740000000000002</v>
      </c>
      <c r="D1558" s="27">
        <v>8.9359999999999999</v>
      </c>
      <c r="E1558" s="27">
        <v>12.167</v>
      </c>
      <c r="F1558" s="27">
        <v>15.945</v>
      </c>
      <c r="G1558" s="27">
        <v>19.879000000000001</v>
      </c>
      <c r="H1558" s="27">
        <v>23.882000000000001</v>
      </c>
    </row>
    <row r="1559" spans="1:17" x14ac:dyDescent="0.25">
      <c r="A1559" s="27" t="s">
        <v>582</v>
      </c>
      <c r="B1559" s="27">
        <v>256.76499999999999</v>
      </c>
      <c r="C1559" s="27">
        <v>6.4039999999999999</v>
      </c>
      <c r="D1559" s="27">
        <v>9.4770000000000003</v>
      </c>
      <c r="E1559" s="27">
        <v>12.939</v>
      </c>
      <c r="F1559" s="27">
        <v>17.027000000000001</v>
      </c>
      <c r="G1559" s="27">
        <v>21.116</v>
      </c>
      <c r="H1559" s="27">
        <v>25.419</v>
      </c>
    </row>
    <row r="1561" spans="1:17" x14ac:dyDescent="0.25">
      <c r="A1561" s="27" t="s">
        <v>593</v>
      </c>
      <c r="J1561" s="34" t="s">
        <v>62</v>
      </c>
      <c r="K1561" s="34" t="s">
        <v>61</v>
      </c>
      <c r="L1561" s="35" t="str">
        <f>$A1561</f>
        <v>Tamworth 0.01</v>
      </c>
      <c r="M1561" s="35" t="str">
        <f t="shared" ref="M1561:Q1561" si="15">$A1561</f>
        <v>Tamworth 0.01</v>
      </c>
      <c r="N1561" s="35" t="str">
        <f t="shared" si="15"/>
        <v>Tamworth 0.01</v>
      </c>
      <c r="O1561" s="35" t="str">
        <f t="shared" si="15"/>
        <v>Tamworth 0.01</v>
      </c>
      <c r="P1561" s="35" t="str">
        <f t="shared" si="15"/>
        <v>Tamworth 0.01</v>
      </c>
      <c r="Q1561" s="35" t="str">
        <f t="shared" si="15"/>
        <v>Tamworth 0.01</v>
      </c>
    </row>
    <row r="1562" spans="1:17" x14ac:dyDescent="0.25">
      <c r="A1562" s="27">
        <v>0.01</v>
      </c>
      <c r="C1562" s="27" t="s">
        <v>57</v>
      </c>
      <c r="J1562" s="34">
        <f>MATCH(Calculator!$E$3,B1564:B1663,1)</f>
        <v>93</v>
      </c>
      <c r="K1562" s="34">
        <f>INDEX(B1564:B1663,MATCH(Calculator!$E$3,B1564:B1663,1))</f>
        <v>145.05000000000001</v>
      </c>
      <c r="L1562" s="34">
        <f>INDEX(C1564:C$10000,$J1562)</f>
        <v>2.4990000000000001</v>
      </c>
      <c r="M1562" s="34">
        <f>INDEX(D1564:D$10000,$J1562)</f>
        <v>3.6579999999999999</v>
      </c>
      <c r="N1562" s="34">
        <f>INDEX(E1564:E$10000,$J1562)</f>
        <v>4.6980000000000004</v>
      </c>
      <c r="O1562" s="34">
        <f>INDEX(F1564:F$10000,$J1562)</f>
        <v>5.92</v>
      </c>
      <c r="P1562" s="34">
        <f>INDEX(G1564:G$10000,$J1562)</f>
        <v>7.5730000000000004</v>
      </c>
      <c r="Q1562" s="34">
        <f>INDEX(H1564:H$10000,$J1562)</f>
        <v>8.9260000000000002</v>
      </c>
    </row>
    <row r="1563" spans="1:17" x14ac:dyDescent="0.25">
      <c r="A1563" s="27" t="s">
        <v>58</v>
      </c>
      <c r="B1563" s="27" t="s">
        <v>56</v>
      </c>
      <c r="C1563" s="27" t="s">
        <v>54</v>
      </c>
      <c r="D1563" s="27" t="s">
        <v>55</v>
      </c>
      <c r="E1563" s="27">
        <v>0.1</v>
      </c>
      <c r="F1563" s="27">
        <v>0.05</v>
      </c>
      <c r="G1563" s="27">
        <v>0.02</v>
      </c>
      <c r="H1563" s="27">
        <v>0.01</v>
      </c>
      <c r="J1563" s="34">
        <f>MATCH(Calculator!$E$3,B1564:B1663,1)+1</f>
        <v>94</v>
      </c>
      <c r="K1563" s="34">
        <f>INDEX(B1564:B1663,MATCH(Calculator!$E$3,B1564:B1663,1)+1)</f>
        <v>157.38</v>
      </c>
      <c r="L1563" s="34">
        <f>INDEX(C1564:C$9999,$J1563)</f>
        <v>2.6440000000000001</v>
      </c>
      <c r="M1563" s="34">
        <f>INDEX(D1564:D$9999,$J1563)</f>
        <v>3.88</v>
      </c>
      <c r="N1563" s="34">
        <f>INDEX(E1564:E$9999,$J1563)</f>
        <v>4.9859999999999998</v>
      </c>
      <c r="O1563" s="34">
        <f>INDEX(F1564:F$9999,$J1563)</f>
        <v>6.2949999999999999</v>
      </c>
      <c r="P1563" s="34">
        <f>INDEX(G1564:G$9999,$J1563)</f>
        <v>8.0879999999999992</v>
      </c>
      <c r="Q1563" s="34">
        <f>INDEX(H1564:H$9999,$J1563)</f>
        <v>9.5540000000000003</v>
      </c>
    </row>
    <row r="1564" spans="1:17" ht="15.75" thickBot="1" x14ac:dyDescent="0.3">
      <c r="A1564" s="27" t="s">
        <v>79</v>
      </c>
      <c r="B1564" s="27">
        <v>2.5000000000000001E-2</v>
      </c>
      <c r="C1564" s="27">
        <v>1E-3</v>
      </c>
      <c r="D1564" s="27">
        <v>2E-3</v>
      </c>
      <c r="E1564" s="27">
        <v>3.0000000000000001E-3</v>
      </c>
      <c r="F1564" s="27">
        <v>4.0000000000000001E-3</v>
      </c>
      <c r="G1564" s="27">
        <v>7.0000000000000001E-3</v>
      </c>
      <c r="H1564" s="27">
        <v>8.0000000000000002E-3</v>
      </c>
      <c r="L1564" s="36">
        <f>_xlfn.FORECAST.LINEAR(Calculator!$E$3,L1562:L1563,K1562:K1563)</f>
        <v>2.5572116788321173</v>
      </c>
      <c r="M1564" s="36">
        <f>_xlfn.FORECAST.LINEAR(Calculator!$E$3,M1562:M1563,K1562:K1563)</f>
        <v>3.7471240875912408</v>
      </c>
      <c r="N1564" s="36">
        <f>_xlfn.FORECAST.LINEAR(Calculator!$E$3,N1562:N1563,K1562:K1563)</f>
        <v>4.8136204379562049</v>
      </c>
      <c r="O1564" s="36">
        <f>_xlfn.FORECAST.LINEAR(Calculator!$E$3,O1562:O1563,K1562:K1563)</f>
        <v>6.0705474452554737</v>
      </c>
      <c r="P1564" s="36">
        <f>_xlfn.FORECAST.LINEAR(Calculator!$E$3,P1562:P1563,K1562:K1563)</f>
        <v>7.7797518248175175</v>
      </c>
      <c r="Q1564" s="36">
        <f>_xlfn.FORECAST.LINEAR(Calculator!$E$3,Q1562:Q1563,K1562:K1563)</f>
        <v>9.1781167883211694</v>
      </c>
    </row>
    <row r="1565" spans="1:17" x14ac:dyDescent="0.25">
      <c r="A1565" s="27" t="s">
        <v>80</v>
      </c>
      <c r="B1565" s="27">
        <v>0.04</v>
      </c>
      <c r="C1565" s="27">
        <v>2E-3</v>
      </c>
      <c r="D1565" s="27">
        <v>4.0000000000000001E-3</v>
      </c>
      <c r="E1565" s="27">
        <v>6.0000000000000001E-3</v>
      </c>
      <c r="F1565" s="27">
        <v>8.0000000000000002E-3</v>
      </c>
      <c r="G1565" s="27">
        <v>0.01</v>
      </c>
      <c r="H1565" s="27">
        <v>1.2E-2</v>
      </c>
    </row>
    <row r="1566" spans="1:17" x14ac:dyDescent="0.25">
      <c r="A1566" s="27" t="s">
        <v>81</v>
      </c>
      <c r="B1566" s="27">
        <v>5.5E-2</v>
      </c>
      <c r="C1566" s="27">
        <v>3.0000000000000001E-3</v>
      </c>
      <c r="D1566" s="27">
        <v>6.0000000000000001E-3</v>
      </c>
      <c r="E1566" s="27">
        <v>8.0000000000000002E-3</v>
      </c>
      <c r="F1566" s="27">
        <v>0.01</v>
      </c>
      <c r="G1566" s="27">
        <v>1.2999999999999999E-2</v>
      </c>
      <c r="H1566" s="27">
        <v>1.6E-2</v>
      </c>
    </row>
    <row r="1567" spans="1:17" x14ac:dyDescent="0.25">
      <c r="A1567" s="27" t="s">
        <v>82</v>
      </c>
      <c r="B1567" s="27">
        <v>7.0000000000000007E-2</v>
      </c>
      <c r="C1567" s="27">
        <v>4.0000000000000001E-3</v>
      </c>
      <c r="D1567" s="27">
        <v>8.0000000000000002E-3</v>
      </c>
      <c r="E1567" s="27">
        <v>0.01</v>
      </c>
      <c r="F1567" s="27">
        <v>1.2E-2</v>
      </c>
      <c r="G1567" s="27">
        <v>1.6E-2</v>
      </c>
      <c r="H1567" s="27">
        <v>1.9E-2</v>
      </c>
    </row>
    <row r="1568" spans="1:17" x14ac:dyDescent="0.25">
      <c r="A1568" s="27" t="s">
        <v>83</v>
      </c>
      <c r="B1568" s="27">
        <v>8.5000000000000006E-2</v>
      </c>
      <c r="C1568" s="27">
        <v>7.0000000000000001E-3</v>
      </c>
      <c r="D1568" s="27">
        <v>8.9999999999999993E-3</v>
      </c>
      <c r="E1568" s="27">
        <v>1.0999999999999999E-2</v>
      </c>
      <c r="F1568" s="27">
        <v>1.4999999999999999E-2</v>
      </c>
      <c r="G1568" s="27">
        <v>1.9E-2</v>
      </c>
      <c r="H1568" s="27">
        <v>2.3E-2</v>
      </c>
    </row>
    <row r="1569" spans="1:8" x14ac:dyDescent="0.25">
      <c r="A1569" s="27" t="s">
        <v>84</v>
      </c>
      <c r="B1569" s="27">
        <v>0.1</v>
      </c>
      <c r="C1569" s="27">
        <v>7.0000000000000001E-3</v>
      </c>
      <c r="D1569" s="27">
        <v>0.01</v>
      </c>
      <c r="E1569" s="27">
        <v>1.2999999999999999E-2</v>
      </c>
      <c r="F1569" s="27">
        <v>1.7000000000000001E-2</v>
      </c>
      <c r="G1569" s="27">
        <v>2.3E-2</v>
      </c>
      <c r="H1569" s="27">
        <v>2.5999999999999999E-2</v>
      </c>
    </row>
    <row r="1570" spans="1:8" x14ac:dyDescent="0.25">
      <c r="A1570" s="27" t="s">
        <v>85</v>
      </c>
      <c r="B1570" s="27">
        <v>0.115</v>
      </c>
      <c r="C1570" s="27">
        <v>8.0000000000000002E-3</v>
      </c>
      <c r="D1570" s="27">
        <v>1.2E-2</v>
      </c>
      <c r="E1570" s="27">
        <v>1.6E-2</v>
      </c>
      <c r="F1570" s="27">
        <v>1.9E-2</v>
      </c>
      <c r="G1570" s="27">
        <v>2.5999999999999999E-2</v>
      </c>
      <c r="H1570" s="27">
        <v>2.9000000000000001E-2</v>
      </c>
    </row>
    <row r="1571" spans="1:8" x14ac:dyDescent="0.25">
      <c r="A1571" s="27" t="s">
        <v>86</v>
      </c>
      <c r="B1571" s="27">
        <v>0.13</v>
      </c>
      <c r="C1571" s="27">
        <v>8.9999999999999993E-3</v>
      </c>
      <c r="D1571" s="27">
        <v>1.2999999999999999E-2</v>
      </c>
      <c r="E1571" s="27">
        <v>1.7000000000000001E-2</v>
      </c>
      <c r="F1571" s="27">
        <v>2.1999999999999999E-2</v>
      </c>
      <c r="G1571" s="27">
        <v>2.8000000000000001E-2</v>
      </c>
      <c r="H1571" s="27">
        <v>3.3000000000000002E-2</v>
      </c>
    </row>
    <row r="1572" spans="1:8" x14ac:dyDescent="0.25">
      <c r="A1572" s="27" t="s">
        <v>87</v>
      </c>
      <c r="B1572" s="27">
        <v>0.14499999999999999</v>
      </c>
      <c r="C1572" s="27">
        <v>0.01</v>
      </c>
      <c r="D1572" s="27">
        <v>1.4999999999999999E-2</v>
      </c>
      <c r="E1572" s="27">
        <v>1.9E-2</v>
      </c>
      <c r="F1572" s="27">
        <v>2.3E-2</v>
      </c>
      <c r="G1572" s="27">
        <v>3.1E-2</v>
      </c>
      <c r="H1572" s="27">
        <v>3.6999999999999998E-2</v>
      </c>
    </row>
    <row r="1573" spans="1:8" x14ac:dyDescent="0.25">
      <c r="A1573" s="27" t="s">
        <v>88</v>
      </c>
      <c r="B1573" s="27">
        <v>0.16</v>
      </c>
      <c r="C1573" s="27">
        <v>1.0999999999999999E-2</v>
      </c>
      <c r="D1573" s="27">
        <v>1.6E-2</v>
      </c>
      <c r="E1573" s="27">
        <v>2.1000000000000001E-2</v>
      </c>
      <c r="F1573" s="27">
        <v>2.5000000000000001E-2</v>
      </c>
      <c r="G1573" s="27">
        <v>3.4000000000000002E-2</v>
      </c>
      <c r="H1573" s="27">
        <v>0.04</v>
      </c>
    </row>
    <row r="1574" spans="1:8" x14ac:dyDescent="0.25">
      <c r="A1574" s="27" t="s">
        <v>89</v>
      </c>
      <c r="B1574" s="27">
        <v>0.17499999999999999</v>
      </c>
      <c r="C1574" s="27">
        <v>1.2E-2</v>
      </c>
      <c r="D1574" s="27">
        <v>1.7999999999999999E-2</v>
      </c>
      <c r="E1574" s="27">
        <v>2.1999999999999999E-2</v>
      </c>
      <c r="F1574" s="27">
        <v>2.7E-2</v>
      </c>
      <c r="G1574" s="27">
        <v>3.6999999999999998E-2</v>
      </c>
      <c r="H1574" s="27">
        <v>4.2999999999999997E-2</v>
      </c>
    </row>
    <row r="1575" spans="1:8" x14ac:dyDescent="0.25">
      <c r="A1575" s="27" t="s">
        <v>90</v>
      </c>
      <c r="B1575" s="27">
        <v>0.19</v>
      </c>
      <c r="C1575" s="27">
        <v>1.2999999999999999E-2</v>
      </c>
      <c r="D1575" s="27">
        <v>1.9E-2</v>
      </c>
      <c r="E1575" s="27">
        <v>2.4E-2</v>
      </c>
      <c r="F1575" s="27">
        <v>0.03</v>
      </c>
      <c r="G1575" s="27">
        <v>3.9E-2</v>
      </c>
      <c r="H1575" s="27">
        <v>4.5999999999999999E-2</v>
      </c>
    </row>
    <row r="1576" spans="1:8" x14ac:dyDescent="0.25">
      <c r="A1576" s="27" t="s">
        <v>91</v>
      </c>
      <c r="B1576" s="27">
        <v>0.20699999999999999</v>
      </c>
      <c r="C1576" s="27">
        <v>1.4E-2</v>
      </c>
      <c r="D1576" s="27">
        <v>0.02</v>
      </c>
      <c r="E1576" s="27">
        <v>2.5999999999999999E-2</v>
      </c>
      <c r="F1576" s="27">
        <v>3.2000000000000001E-2</v>
      </c>
      <c r="G1576" s="27">
        <v>4.2000000000000003E-2</v>
      </c>
      <c r="H1576" s="27">
        <v>0.05</v>
      </c>
    </row>
    <row r="1577" spans="1:8" x14ac:dyDescent="0.25">
      <c r="A1577" s="27" t="s">
        <v>92</v>
      </c>
      <c r="B1577" s="27">
        <v>0.22500000000000001</v>
      </c>
      <c r="C1577" s="27">
        <v>1.4999999999999999E-2</v>
      </c>
      <c r="D1577" s="27">
        <v>2.1000000000000001E-2</v>
      </c>
      <c r="E1577" s="27">
        <v>2.8000000000000001E-2</v>
      </c>
      <c r="F1577" s="27">
        <v>3.4000000000000002E-2</v>
      </c>
      <c r="G1577" s="27">
        <v>4.4999999999999998E-2</v>
      </c>
      <c r="H1577" s="27">
        <v>5.3999999999999999E-2</v>
      </c>
    </row>
    <row r="1578" spans="1:8" x14ac:dyDescent="0.25">
      <c r="A1578" s="27" t="s">
        <v>93</v>
      </c>
      <c r="B1578" s="27">
        <v>0.245</v>
      </c>
      <c r="C1578" s="27">
        <v>1.6E-2</v>
      </c>
      <c r="D1578" s="27">
        <v>2.3E-2</v>
      </c>
      <c r="E1578" s="27">
        <v>0.03</v>
      </c>
      <c r="F1578" s="27">
        <v>3.6999999999999998E-2</v>
      </c>
      <c r="G1578" s="27">
        <v>4.8000000000000001E-2</v>
      </c>
      <c r="H1578" s="27">
        <v>5.8000000000000003E-2</v>
      </c>
    </row>
    <row r="1579" spans="1:8" x14ac:dyDescent="0.25">
      <c r="A1579" s="27" t="s">
        <v>94</v>
      </c>
      <c r="B1579" s="27">
        <v>0.26600000000000001</v>
      </c>
      <c r="C1579" s="27">
        <v>1.7000000000000001E-2</v>
      </c>
      <c r="D1579" s="27">
        <v>2.5000000000000001E-2</v>
      </c>
      <c r="E1579" s="27">
        <v>3.2000000000000001E-2</v>
      </c>
      <c r="F1579" s="27">
        <v>0.04</v>
      </c>
      <c r="G1579" s="27">
        <v>5.0999999999999997E-2</v>
      </c>
      <c r="H1579" s="27">
        <v>6.2E-2</v>
      </c>
    </row>
    <row r="1580" spans="1:8" x14ac:dyDescent="0.25">
      <c r="A1580" s="27" t="s">
        <v>95</v>
      </c>
      <c r="B1580" s="27">
        <v>0.28899999999999998</v>
      </c>
      <c r="C1580" s="27">
        <v>1.7999999999999999E-2</v>
      </c>
      <c r="D1580" s="27">
        <v>2.5999999999999999E-2</v>
      </c>
      <c r="E1580" s="27">
        <v>3.4000000000000002E-2</v>
      </c>
      <c r="F1580" s="27">
        <v>4.2000000000000003E-2</v>
      </c>
      <c r="G1580" s="27">
        <v>5.5E-2</v>
      </c>
      <c r="H1580" s="27">
        <v>6.6000000000000003E-2</v>
      </c>
    </row>
    <row r="1581" spans="1:8" x14ac:dyDescent="0.25">
      <c r="A1581" s="27" t="s">
        <v>96</v>
      </c>
      <c r="B1581" s="27">
        <v>0.314</v>
      </c>
      <c r="C1581" s="27">
        <v>1.9E-2</v>
      </c>
      <c r="D1581" s="27">
        <v>2.8000000000000001E-2</v>
      </c>
      <c r="E1581" s="27">
        <v>3.5999999999999997E-2</v>
      </c>
      <c r="F1581" s="27">
        <v>4.4999999999999998E-2</v>
      </c>
      <c r="G1581" s="27">
        <v>5.8000000000000003E-2</v>
      </c>
      <c r="H1581" s="27">
        <v>7.0000000000000007E-2</v>
      </c>
    </row>
    <row r="1582" spans="1:8" x14ac:dyDescent="0.25">
      <c r="A1582" s="27" t="s">
        <v>97</v>
      </c>
      <c r="B1582" s="27">
        <v>0.34100000000000003</v>
      </c>
      <c r="C1582" s="27">
        <v>0.02</v>
      </c>
      <c r="D1582" s="27">
        <v>0.03</v>
      </c>
      <c r="E1582" s="27">
        <v>3.9E-2</v>
      </c>
      <c r="F1582" s="27">
        <v>4.9000000000000002E-2</v>
      </c>
      <c r="G1582" s="27">
        <v>6.2E-2</v>
      </c>
      <c r="H1582" s="27">
        <v>7.4999999999999997E-2</v>
      </c>
    </row>
    <row r="1583" spans="1:8" x14ac:dyDescent="0.25">
      <c r="A1583" s="27" t="s">
        <v>98</v>
      </c>
      <c r="B1583" s="27">
        <v>0.37</v>
      </c>
      <c r="C1583" s="27">
        <v>2.1999999999999999E-2</v>
      </c>
      <c r="D1583" s="27">
        <v>3.2000000000000001E-2</v>
      </c>
      <c r="E1583" s="27">
        <v>4.1000000000000002E-2</v>
      </c>
      <c r="F1583" s="27">
        <v>5.1999999999999998E-2</v>
      </c>
      <c r="G1583" s="27">
        <v>6.6000000000000003E-2</v>
      </c>
      <c r="H1583" s="27">
        <v>0.08</v>
      </c>
    </row>
    <row r="1584" spans="1:8" x14ac:dyDescent="0.25">
      <c r="A1584" s="27" t="s">
        <v>99</v>
      </c>
      <c r="B1584" s="27">
        <v>0.40200000000000002</v>
      </c>
      <c r="C1584" s="27">
        <v>2.3E-2</v>
      </c>
      <c r="D1584" s="27">
        <v>3.4000000000000002E-2</v>
      </c>
      <c r="E1584" s="27">
        <v>4.3999999999999997E-2</v>
      </c>
      <c r="F1584" s="27">
        <v>5.6000000000000001E-2</v>
      </c>
      <c r="G1584" s="27">
        <v>7.0000000000000007E-2</v>
      </c>
      <c r="H1584" s="27">
        <v>8.5000000000000006E-2</v>
      </c>
    </row>
    <row r="1585" spans="1:8" x14ac:dyDescent="0.25">
      <c r="A1585" s="27" t="s">
        <v>100</v>
      </c>
      <c r="B1585" s="27">
        <v>0.437</v>
      </c>
      <c r="C1585" s="27">
        <v>2.5000000000000001E-2</v>
      </c>
      <c r="D1585" s="27">
        <v>3.6999999999999998E-2</v>
      </c>
      <c r="E1585" s="27">
        <v>4.7E-2</v>
      </c>
      <c r="F1585" s="27">
        <v>5.8999999999999997E-2</v>
      </c>
      <c r="G1585" s="27">
        <v>7.4999999999999997E-2</v>
      </c>
      <c r="H1585" s="27">
        <v>9.0999999999999998E-2</v>
      </c>
    </row>
    <row r="1586" spans="1:8" x14ac:dyDescent="0.25">
      <c r="A1586" s="27" t="s">
        <v>101</v>
      </c>
      <c r="B1586" s="27">
        <v>0.47499999999999998</v>
      </c>
      <c r="C1586" s="27">
        <v>2.7E-2</v>
      </c>
      <c r="D1586" s="27">
        <v>3.9E-2</v>
      </c>
      <c r="E1586" s="27">
        <v>0.05</v>
      </c>
      <c r="F1586" s="27">
        <v>6.4000000000000001E-2</v>
      </c>
      <c r="G1586" s="27">
        <v>8.1000000000000003E-2</v>
      </c>
      <c r="H1586" s="27">
        <v>9.6000000000000002E-2</v>
      </c>
    </row>
    <row r="1587" spans="1:8" x14ac:dyDescent="0.25">
      <c r="A1587" s="27" t="s">
        <v>102</v>
      </c>
      <c r="B1587" s="27">
        <v>0.51600000000000001</v>
      </c>
      <c r="C1587" s="27">
        <v>2.9000000000000001E-2</v>
      </c>
      <c r="D1587" s="27">
        <v>4.2000000000000003E-2</v>
      </c>
      <c r="E1587" s="27">
        <v>5.3999999999999999E-2</v>
      </c>
      <c r="F1587" s="27">
        <v>6.8000000000000005E-2</v>
      </c>
      <c r="G1587" s="27">
        <v>8.6999999999999994E-2</v>
      </c>
      <c r="H1587" s="27">
        <v>0.10199999999999999</v>
      </c>
    </row>
    <row r="1588" spans="1:8" x14ac:dyDescent="0.25">
      <c r="A1588" s="27" t="s">
        <v>103</v>
      </c>
      <c r="B1588" s="27">
        <v>0.56000000000000005</v>
      </c>
      <c r="C1588" s="27">
        <v>3.1E-2</v>
      </c>
      <c r="D1588" s="27">
        <v>4.4999999999999998E-2</v>
      </c>
      <c r="E1588" s="27">
        <v>5.8000000000000003E-2</v>
      </c>
      <c r="F1588" s="27">
        <v>7.1999999999999995E-2</v>
      </c>
      <c r="G1588" s="27">
        <v>9.2999999999999999E-2</v>
      </c>
      <c r="H1588" s="27">
        <v>0.109</v>
      </c>
    </row>
    <row r="1589" spans="1:8" x14ac:dyDescent="0.25">
      <c r="A1589" s="27" t="s">
        <v>104</v>
      </c>
      <c r="B1589" s="27">
        <v>0.60799999999999998</v>
      </c>
      <c r="C1589" s="27">
        <v>3.3000000000000002E-2</v>
      </c>
      <c r="D1589" s="27">
        <v>4.7E-2</v>
      </c>
      <c r="E1589" s="27">
        <v>6.0999999999999999E-2</v>
      </c>
      <c r="F1589" s="27">
        <v>7.6999999999999999E-2</v>
      </c>
      <c r="G1589" s="27">
        <v>0.1</v>
      </c>
      <c r="H1589" s="27">
        <v>0.11600000000000001</v>
      </c>
    </row>
    <row r="1590" spans="1:8" x14ac:dyDescent="0.25">
      <c r="A1590" s="27" t="s">
        <v>105</v>
      </c>
      <c r="B1590" s="27">
        <v>0.66</v>
      </c>
      <c r="C1590" s="27">
        <v>3.5999999999999997E-2</v>
      </c>
      <c r="D1590" s="27">
        <v>0.05</v>
      </c>
      <c r="E1590" s="27">
        <v>6.6000000000000003E-2</v>
      </c>
      <c r="F1590" s="27">
        <v>8.2000000000000003E-2</v>
      </c>
      <c r="G1590" s="27">
        <v>0.107</v>
      </c>
      <c r="H1590" s="27">
        <v>0.125</v>
      </c>
    </row>
    <row r="1591" spans="1:8" x14ac:dyDescent="0.25">
      <c r="A1591" s="27" t="s">
        <v>106</v>
      </c>
      <c r="B1591" s="27">
        <v>0.71699999999999997</v>
      </c>
      <c r="C1591" s="27">
        <v>3.9E-2</v>
      </c>
      <c r="D1591" s="27">
        <v>5.3999999999999999E-2</v>
      </c>
      <c r="E1591" s="27">
        <v>7.0000000000000007E-2</v>
      </c>
      <c r="F1591" s="27">
        <v>8.6999999999999994E-2</v>
      </c>
      <c r="G1591" s="27">
        <v>0.115</v>
      </c>
      <c r="H1591" s="27">
        <v>0.13400000000000001</v>
      </c>
    </row>
    <row r="1592" spans="1:8" x14ac:dyDescent="0.25">
      <c r="A1592" s="27" t="s">
        <v>107</v>
      </c>
      <c r="B1592" s="27">
        <v>0.77800000000000002</v>
      </c>
      <c r="C1592" s="27">
        <v>4.2000000000000003E-2</v>
      </c>
      <c r="D1592" s="27">
        <v>5.7000000000000002E-2</v>
      </c>
      <c r="E1592" s="27">
        <v>7.3999999999999996E-2</v>
      </c>
      <c r="F1592" s="27">
        <v>9.2999999999999999E-2</v>
      </c>
      <c r="G1592" s="27">
        <v>0.123</v>
      </c>
      <c r="H1592" s="27">
        <v>0.14399999999999999</v>
      </c>
    </row>
    <row r="1593" spans="1:8" x14ac:dyDescent="0.25">
      <c r="A1593" s="27" t="s">
        <v>108</v>
      </c>
      <c r="B1593" s="27">
        <v>0.84499999999999997</v>
      </c>
      <c r="C1593" s="27">
        <v>4.5999999999999999E-2</v>
      </c>
      <c r="D1593" s="27">
        <v>6.0999999999999999E-2</v>
      </c>
      <c r="E1593" s="27">
        <v>7.9000000000000001E-2</v>
      </c>
      <c r="F1593" s="27">
        <v>9.9000000000000005E-2</v>
      </c>
      <c r="G1593" s="27">
        <v>0.13100000000000001</v>
      </c>
      <c r="H1593" s="27">
        <v>0.155</v>
      </c>
    </row>
    <row r="1594" spans="1:8" x14ac:dyDescent="0.25">
      <c r="A1594" s="27" t="s">
        <v>109</v>
      </c>
      <c r="B1594" s="27">
        <v>0.91700000000000004</v>
      </c>
      <c r="C1594" s="27">
        <v>0.05</v>
      </c>
      <c r="D1594" s="27">
        <v>6.5000000000000002E-2</v>
      </c>
      <c r="E1594" s="27">
        <v>8.4000000000000005E-2</v>
      </c>
      <c r="F1594" s="27">
        <v>0.107</v>
      </c>
      <c r="G1594" s="27">
        <v>0.14000000000000001</v>
      </c>
      <c r="H1594" s="27">
        <v>0.16600000000000001</v>
      </c>
    </row>
    <row r="1595" spans="1:8" x14ac:dyDescent="0.25">
      <c r="A1595" s="27" t="s">
        <v>110</v>
      </c>
      <c r="B1595" s="27">
        <v>0.995</v>
      </c>
      <c r="C1595" s="27">
        <v>5.3999999999999999E-2</v>
      </c>
      <c r="D1595" s="27">
        <v>7.0000000000000007E-2</v>
      </c>
      <c r="E1595" s="27">
        <v>8.8999999999999996E-2</v>
      </c>
      <c r="F1595" s="27">
        <v>0.114</v>
      </c>
      <c r="G1595" s="27">
        <v>0.15</v>
      </c>
      <c r="H1595" s="27">
        <v>0.17799999999999999</v>
      </c>
    </row>
    <row r="1596" spans="1:8" x14ac:dyDescent="0.25">
      <c r="A1596" s="27" t="s">
        <v>111</v>
      </c>
      <c r="B1596" s="27">
        <v>1.0799999999999998</v>
      </c>
      <c r="C1596" s="27">
        <v>5.7000000000000002E-2</v>
      </c>
      <c r="D1596" s="27">
        <v>7.4999999999999997E-2</v>
      </c>
      <c r="E1596" s="27">
        <v>9.4E-2</v>
      </c>
      <c r="F1596" s="27">
        <v>0.122</v>
      </c>
      <c r="G1596" s="27">
        <v>0.16</v>
      </c>
      <c r="H1596" s="27">
        <v>0.19</v>
      </c>
    </row>
    <row r="1597" spans="1:8" x14ac:dyDescent="0.25">
      <c r="A1597" s="27" t="s">
        <v>112</v>
      </c>
      <c r="B1597" s="27">
        <v>1.1719999999999999</v>
      </c>
      <c r="C1597" s="27">
        <v>6.3E-2</v>
      </c>
      <c r="D1597" s="27">
        <v>8.1000000000000003E-2</v>
      </c>
      <c r="E1597" s="27">
        <v>0.1</v>
      </c>
      <c r="F1597" s="27">
        <v>0.128</v>
      </c>
      <c r="G1597" s="27">
        <v>0.17100000000000001</v>
      </c>
      <c r="H1597" s="27">
        <v>0.20399999999999999</v>
      </c>
    </row>
    <row r="1598" spans="1:8" x14ac:dyDescent="0.25">
      <c r="A1598" s="27" t="s">
        <v>113</v>
      </c>
      <c r="B1598" s="27">
        <v>1.2719999999999998</v>
      </c>
      <c r="C1598" s="27">
        <v>6.6000000000000003E-2</v>
      </c>
      <c r="D1598" s="27">
        <v>8.7999999999999995E-2</v>
      </c>
      <c r="E1598" s="27">
        <v>0.106</v>
      </c>
      <c r="F1598" s="27">
        <v>0.13600000000000001</v>
      </c>
      <c r="G1598" s="27">
        <v>0.182</v>
      </c>
      <c r="H1598" s="27">
        <v>0.218</v>
      </c>
    </row>
    <row r="1599" spans="1:8" x14ac:dyDescent="0.25">
      <c r="A1599" s="27" t="s">
        <v>114</v>
      </c>
      <c r="B1599" s="27">
        <v>1.3809999999999998</v>
      </c>
      <c r="C1599" s="27">
        <v>7.0000000000000007E-2</v>
      </c>
      <c r="D1599" s="27">
        <v>9.4E-2</v>
      </c>
      <c r="E1599" s="27">
        <v>0.114</v>
      </c>
      <c r="F1599" s="27">
        <v>0.14499999999999999</v>
      </c>
      <c r="G1599" s="27">
        <v>0.19400000000000001</v>
      </c>
      <c r="H1599" s="27">
        <v>0.23300000000000001</v>
      </c>
    </row>
    <row r="1600" spans="1:8" x14ac:dyDescent="0.25">
      <c r="A1600" s="27" t="s">
        <v>115</v>
      </c>
      <c r="B1600" s="27">
        <v>1.4989999999999999</v>
      </c>
      <c r="C1600" s="27">
        <v>7.4999999999999997E-2</v>
      </c>
      <c r="D1600" s="27">
        <v>0.10100000000000001</v>
      </c>
      <c r="E1600" s="27">
        <v>0.122</v>
      </c>
      <c r="F1600" s="27">
        <v>0.154</v>
      </c>
      <c r="G1600" s="27">
        <v>0.20699999999999999</v>
      </c>
      <c r="H1600" s="27">
        <v>0.248</v>
      </c>
    </row>
    <row r="1601" spans="1:8" x14ac:dyDescent="0.25">
      <c r="A1601" s="27" t="s">
        <v>116</v>
      </c>
      <c r="B1601" s="27">
        <v>1.6269999999999998</v>
      </c>
      <c r="C1601" s="27">
        <v>7.9000000000000001E-2</v>
      </c>
      <c r="D1601" s="27">
        <v>0.109</v>
      </c>
      <c r="E1601" s="27">
        <v>0.13100000000000001</v>
      </c>
      <c r="F1601" s="27">
        <v>0.16400000000000001</v>
      </c>
      <c r="G1601" s="27">
        <v>0.22</v>
      </c>
      <c r="H1601" s="27">
        <v>0.26500000000000001</v>
      </c>
    </row>
    <row r="1602" spans="1:8" x14ac:dyDescent="0.25">
      <c r="A1602" s="27" t="s">
        <v>117</v>
      </c>
      <c r="B1602" s="27">
        <v>1.7659999999999998</v>
      </c>
      <c r="C1602" s="27">
        <v>8.5000000000000006E-2</v>
      </c>
      <c r="D1602" s="27">
        <v>0.11700000000000001</v>
      </c>
      <c r="E1602" s="27">
        <v>0.14000000000000001</v>
      </c>
      <c r="F1602" s="27">
        <v>0.17399999999999999</v>
      </c>
      <c r="G1602" s="27">
        <v>0.23499999999999999</v>
      </c>
      <c r="H1602" s="27">
        <v>0.28299999999999997</v>
      </c>
    </row>
    <row r="1603" spans="1:8" x14ac:dyDescent="0.25">
      <c r="A1603" s="27" t="s">
        <v>118</v>
      </c>
      <c r="B1603" s="27">
        <v>1.9169999999999998</v>
      </c>
      <c r="C1603" s="27">
        <v>9.1999999999999998E-2</v>
      </c>
      <c r="D1603" s="27">
        <v>0.126</v>
      </c>
      <c r="E1603" s="27">
        <v>0.14899999999999999</v>
      </c>
      <c r="F1603" s="27">
        <v>0.187</v>
      </c>
      <c r="G1603" s="27">
        <v>0.249</v>
      </c>
      <c r="H1603" s="27">
        <v>0.30099999999999999</v>
      </c>
    </row>
    <row r="1604" spans="1:8" x14ac:dyDescent="0.25">
      <c r="A1604" s="27" t="s">
        <v>119</v>
      </c>
      <c r="B1604" s="27">
        <v>2.08</v>
      </c>
      <c r="C1604" s="27">
        <v>9.8000000000000004E-2</v>
      </c>
      <c r="D1604" s="27">
        <v>0.13500000000000001</v>
      </c>
      <c r="E1604" s="27">
        <v>0.16</v>
      </c>
      <c r="F1604" s="27">
        <v>0.2</v>
      </c>
      <c r="G1604" s="27">
        <v>0.26500000000000001</v>
      </c>
      <c r="H1604" s="27">
        <v>0.32100000000000001</v>
      </c>
    </row>
    <row r="1605" spans="1:8" x14ac:dyDescent="0.25">
      <c r="A1605" s="27" t="s">
        <v>120</v>
      </c>
      <c r="B1605" s="27">
        <v>2.2569999999999997</v>
      </c>
      <c r="C1605" s="27">
        <v>0.106</v>
      </c>
      <c r="D1605" s="27">
        <v>0.14299999999999999</v>
      </c>
      <c r="E1605" s="27">
        <v>0.17199999999999999</v>
      </c>
      <c r="F1605" s="27">
        <v>0.214</v>
      </c>
      <c r="G1605" s="27">
        <v>0.28100000000000003</v>
      </c>
      <c r="H1605" s="27">
        <v>0.34100000000000003</v>
      </c>
    </row>
    <row r="1606" spans="1:8" x14ac:dyDescent="0.25">
      <c r="A1606" s="27" t="s">
        <v>121</v>
      </c>
      <c r="B1606" s="27">
        <v>2.4489999999999998</v>
      </c>
      <c r="C1606" s="27">
        <v>0.113</v>
      </c>
      <c r="D1606" s="27">
        <v>0.153</v>
      </c>
      <c r="E1606" s="27">
        <v>0.185</v>
      </c>
      <c r="F1606" s="27">
        <v>0.22900000000000001</v>
      </c>
      <c r="G1606" s="27">
        <v>0.29899999999999999</v>
      </c>
      <c r="H1606" s="27">
        <v>0.36299999999999999</v>
      </c>
    </row>
    <row r="1607" spans="1:8" x14ac:dyDescent="0.25">
      <c r="A1607" s="27" t="s">
        <v>122</v>
      </c>
      <c r="B1607" s="27">
        <v>2.6579999999999999</v>
      </c>
      <c r="C1607" s="27">
        <v>0.12</v>
      </c>
      <c r="D1607" s="27">
        <v>0.16200000000000001</v>
      </c>
      <c r="E1607" s="27">
        <v>0.19900000000000001</v>
      </c>
      <c r="F1607" s="27">
        <v>0.24399999999999999</v>
      </c>
      <c r="G1607" s="27">
        <v>0.317</v>
      </c>
      <c r="H1607" s="27">
        <v>0.38500000000000001</v>
      </c>
    </row>
    <row r="1608" spans="1:8" x14ac:dyDescent="0.25">
      <c r="A1608" s="27" t="s">
        <v>123</v>
      </c>
      <c r="B1608" s="27">
        <v>2.8839999999999999</v>
      </c>
      <c r="C1608" s="27">
        <v>0.127</v>
      </c>
      <c r="D1608" s="27">
        <v>0.17299999999999999</v>
      </c>
      <c r="E1608" s="27">
        <v>0.214</v>
      </c>
      <c r="F1608" s="27">
        <v>0.26100000000000001</v>
      </c>
      <c r="G1608" s="27">
        <v>0.34</v>
      </c>
      <c r="H1608" s="27">
        <v>0.40899999999999997</v>
      </c>
    </row>
    <row r="1609" spans="1:8" x14ac:dyDescent="0.25">
      <c r="A1609" s="27" t="s">
        <v>124</v>
      </c>
      <c r="B1609" s="27">
        <v>3.13</v>
      </c>
      <c r="C1609" s="27">
        <v>0.13500000000000001</v>
      </c>
      <c r="D1609" s="27">
        <v>0.186</v>
      </c>
      <c r="E1609" s="27">
        <v>0.23</v>
      </c>
      <c r="F1609" s="27">
        <v>0.28100000000000003</v>
      </c>
      <c r="G1609" s="27">
        <v>0.36399999999999999</v>
      </c>
      <c r="H1609" s="27">
        <v>0.434</v>
      </c>
    </row>
    <row r="1610" spans="1:8" x14ac:dyDescent="0.25">
      <c r="A1610" s="27" t="s">
        <v>125</v>
      </c>
      <c r="B1610" s="27">
        <v>3.3969999999999998</v>
      </c>
      <c r="C1610" s="27">
        <v>0.14299999999999999</v>
      </c>
      <c r="D1610" s="27">
        <v>0.20100000000000001</v>
      </c>
      <c r="E1610" s="27">
        <v>0.246</v>
      </c>
      <c r="F1610" s="27">
        <v>0.30199999999999999</v>
      </c>
      <c r="G1610" s="27">
        <v>0.39</v>
      </c>
      <c r="H1610" s="27">
        <v>0.46100000000000002</v>
      </c>
    </row>
    <row r="1611" spans="1:8" x14ac:dyDescent="0.25">
      <c r="A1611" s="27" t="s">
        <v>126</v>
      </c>
      <c r="B1611" s="27">
        <v>3.6859999999999999</v>
      </c>
      <c r="C1611" s="27">
        <v>0.152</v>
      </c>
      <c r="D1611" s="27">
        <v>0.216</v>
      </c>
      <c r="E1611" s="27">
        <v>0.26500000000000001</v>
      </c>
      <c r="F1611" s="27">
        <v>0.32500000000000001</v>
      </c>
      <c r="G1611" s="27">
        <v>0.41699999999999998</v>
      </c>
      <c r="H1611" s="27">
        <v>0.48899999999999999</v>
      </c>
    </row>
    <row r="1612" spans="1:8" x14ac:dyDescent="0.25">
      <c r="A1612" s="27" t="s">
        <v>127</v>
      </c>
      <c r="B1612" s="27">
        <v>4</v>
      </c>
      <c r="C1612" s="27">
        <v>0.161</v>
      </c>
      <c r="D1612" s="27">
        <v>0.23100000000000001</v>
      </c>
      <c r="E1612" s="27">
        <v>0.28399999999999997</v>
      </c>
      <c r="F1612" s="27">
        <v>0.34899999999999998</v>
      </c>
      <c r="G1612" s="27">
        <v>0.44500000000000001</v>
      </c>
      <c r="H1612" s="27">
        <v>0.52800000000000002</v>
      </c>
    </row>
    <row r="1613" spans="1:8" x14ac:dyDescent="0.25">
      <c r="A1613" s="27" t="s">
        <v>128</v>
      </c>
      <c r="B1613" s="27">
        <v>4.34</v>
      </c>
      <c r="C1613" s="27">
        <v>0.17100000000000001</v>
      </c>
      <c r="D1613" s="27">
        <v>0.246</v>
      </c>
      <c r="E1613" s="27">
        <v>0.30499999999999999</v>
      </c>
      <c r="F1613" s="27">
        <v>0.374</v>
      </c>
      <c r="G1613" s="27">
        <v>0.47599999999999998</v>
      </c>
      <c r="H1613" s="27">
        <v>0.56499999999999995</v>
      </c>
    </row>
    <row r="1614" spans="1:8" x14ac:dyDescent="0.25">
      <c r="A1614" s="27" t="s">
        <v>129</v>
      </c>
      <c r="B1614" s="27">
        <v>4.7090000000000005</v>
      </c>
      <c r="C1614" s="27">
        <v>0.182</v>
      </c>
      <c r="D1614" s="27">
        <v>0.26100000000000001</v>
      </c>
      <c r="E1614" s="27">
        <v>0.32700000000000001</v>
      </c>
      <c r="F1614" s="27">
        <v>0.40200000000000002</v>
      </c>
      <c r="G1614" s="27">
        <v>0.51100000000000001</v>
      </c>
      <c r="H1614" s="27">
        <v>0.60399999999999998</v>
      </c>
    </row>
    <row r="1615" spans="1:8" x14ac:dyDescent="0.25">
      <c r="A1615" s="27" t="s">
        <v>130</v>
      </c>
      <c r="B1615" s="27">
        <v>5.1100000000000003</v>
      </c>
      <c r="C1615" s="27">
        <v>0.19500000000000001</v>
      </c>
      <c r="D1615" s="27">
        <v>0.27700000000000002</v>
      </c>
      <c r="E1615" s="27">
        <v>0.35</v>
      </c>
      <c r="F1615" s="27">
        <v>0.432</v>
      </c>
      <c r="G1615" s="27">
        <v>0.54700000000000004</v>
      </c>
      <c r="H1615" s="27">
        <v>0.64500000000000002</v>
      </c>
    </row>
    <row r="1616" spans="1:8" x14ac:dyDescent="0.25">
      <c r="A1616" s="27" t="s">
        <v>131</v>
      </c>
      <c r="B1616" s="27">
        <v>5.5449999999999999</v>
      </c>
      <c r="C1616" s="27">
        <v>0.21</v>
      </c>
      <c r="D1616" s="27">
        <v>0.29299999999999998</v>
      </c>
      <c r="E1616" s="27">
        <v>0.373</v>
      </c>
      <c r="F1616" s="27">
        <v>0.46300000000000002</v>
      </c>
      <c r="G1616" s="27">
        <v>0.58599999999999997</v>
      </c>
      <c r="H1616" s="27">
        <v>0.68899999999999995</v>
      </c>
    </row>
    <row r="1617" spans="1:8" x14ac:dyDescent="0.25">
      <c r="A1617" s="27" t="s">
        <v>132</v>
      </c>
      <c r="B1617" s="27">
        <v>6.0170000000000003</v>
      </c>
      <c r="C1617" s="27">
        <v>0.22500000000000001</v>
      </c>
      <c r="D1617" s="27">
        <v>0.311</v>
      </c>
      <c r="E1617" s="27">
        <v>0.39800000000000002</v>
      </c>
      <c r="F1617" s="27">
        <v>0.497</v>
      </c>
      <c r="G1617" s="27">
        <v>0.627</v>
      </c>
      <c r="H1617" s="27">
        <v>0.73499999999999999</v>
      </c>
    </row>
    <row r="1618" spans="1:8" x14ac:dyDescent="0.25">
      <c r="A1618" s="27" t="s">
        <v>133</v>
      </c>
      <c r="B1618" s="27">
        <v>6.5289999999999999</v>
      </c>
      <c r="C1618" s="27">
        <v>0.24099999999999999</v>
      </c>
      <c r="D1618" s="27">
        <v>0.33</v>
      </c>
      <c r="E1618" s="27">
        <v>0.42399999999999999</v>
      </c>
      <c r="F1618" s="27">
        <v>0.53300000000000003</v>
      </c>
      <c r="G1618" s="27">
        <v>0.67</v>
      </c>
      <c r="H1618" s="27">
        <v>0.78700000000000003</v>
      </c>
    </row>
    <row r="1619" spans="1:8" x14ac:dyDescent="0.25">
      <c r="A1619" s="27" t="s">
        <v>134</v>
      </c>
      <c r="B1619" s="27">
        <v>7.0840000000000005</v>
      </c>
      <c r="C1619" s="27">
        <v>0.25900000000000001</v>
      </c>
      <c r="D1619" s="27">
        <v>0.35</v>
      </c>
      <c r="E1619" s="27">
        <v>0.45200000000000001</v>
      </c>
      <c r="F1619" s="27">
        <v>0.56799999999999995</v>
      </c>
      <c r="G1619" s="27">
        <v>0.71499999999999997</v>
      </c>
      <c r="H1619" s="27">
        <v>0.84199999999999997</v>
      </c>
    </row>
    <row r="1620" spans="1:8" x14ac:dyDescent="0.25">
      <c r="A1620" s="27" t="s">
        <v>135</v>
      </c>
      <c r="B1620" s="27">
        <v>7.6870000000000003</v>
      </c>
      <c r="C1620" s="27">
        <v>0.27700000000000002</v>
      </c>
      <c r="D1620" s="27">
        <v>0.377</v>
      </c>
      <c r="E1620" s="27">
        <v>0.48199999999999998</v>
      </c>
      <c r="F1620" s="27">
        <v>0.60599999999999998</v>
      </c>
      <c r="G1620" s="27">
        <v>0.76300000000000001</v>
      </c>
      <c r="H1620" s="27">
        <v>0.9</v>
      </c>
    </row>
    <row r="1621" spans="1:8" x14ac:dyDescent="0.25">
      <c r="A1621" s="27" t="s">
        <v>136</v>
      </c>
      <c r="B1621" s="27">
        <v>8.3409999999999993</v>
      </c>
      <c r="C1621" s="27">
        <v>0.29699999999999999</v>
      </c>
      <c r="D1621" s="27">
        <v>0.40500000000000003</v>
      </c>
      <c r="E1621" s="27">
        <v>0.51400000000000001</v>
      </c>
      <c r="F1621" s="27">
        <v>0.64600000000000002</v>
      </c>
      <c r="G1621" s="27">
        <v>0.81200000000000006</v>
      </c>
      <c r="H1621" s="27">
        <v>0.96099999999999997</v>
      </c>
    </row>
    <row r="1622" spans="1:8" x14ac:dyDescent="0.25">
      <c r="A1622" s="27" t="s">
        <v>137</v>
      </c>
      <c r="B1622" s="27">
        <v>9.0499999999999989</v>
      </c>
      <c r="C1622" s="27">
        <v>0.318</v>
      </c>
      <c r="D1622" s="27">
        <v>0.435</v>
      </c>
      <c r="E1622" s="27">
        <v>0.56000000000000005</v>
      </c>
      <c r="F1622" s="27">
        <v>0.68799999999999994</v>
      </c>
      <c r="G1622" s="27">
        <v>0.86399999999999999</v>
      </c>
      <c r="H1622" s="27">
        <v>1.026</v>
      </c>
    </row>
    <row r="1623" spans="1:8" x14ac:dyDescent="0.25">
      <c r="A1623" s="27" t="s">
        <v>138</v>
      </c>
      <c r="B1623" s="27">
        <v>9.82</v>
      </c>
      <c r="C1623" s="27">
        <v>0.34</v>
      </c>
      <c r="D1623" s="27">
        <v>0.46600000000000003</v>
      </c>
      <c r="E1623" s="27">
        <v>0.59899999999999998</v>
      </c>
      <c r="F1623" s="27">
        <v>0.73399999999999999</v>
      </c>
      <c r="G1623" s="27">
        <v>0.92</v>
      </c>
      <c r="H1623" s="27">
        <v>1.0940000000000001</v>
      </c>
    </row>
    <row r="1624" spans="1:8" x14ac:dyDescent="0.25">
      <c r="A1624" s="27" t="s">
        <v>139</v>
      </c>
      <c r="B1624" s="27">
        <v>10.654999999999999</v>
      </c>
      <c r="C1624" s="27">
        <v>0.36399999999999999</v>
      </c>
      <c r="D1624" s="27">
        <v>0.5</v>
      </c>
      <c r="E1624" s="27">
        <v>0.64</v>
      </c>
      <c r="F1624" s="27">
        <v>0.78200000000000003</v>
      </c>
      <c r="G1624" s="27">
        <v>0.98</v>
      </c>
      <c r="H1624" s="27">
        <v>1.165</v>
      </c>
    </row>
    <row r="1625" spans="1:8" x14ac:dyDescent="0.25">
      <c r="A1625" s="27" t="s">
        <v>140</v>
      </c>
      <c r="B1625" s="27">
        <v>11.561</v>
      </c>
      <c r="C1625" s="27">
        <v>0.38800000000000001</v>
      </c>
      <c r="D1625" s="27">
        <v>0.53600000000000003</v>
      </c>
      <c r="E1625" s="27">
        <v>0.68400000000000005</v>
      </c>
      <c r="F1625" s="27">
        <v>0.83399999999999996</v>
      </c>
      <c r="G1625" s="27">
        <v>1.0469999999999999</v>
      </c>
      <c r="H1625" s="27">
        <v>1.24</v>
      </c>
    </row>
    <row r="1626" spans="1:8" x14ac:dyDescent="0.25">
      <c r="A1626" s="27" t="s">
        <v>141</v>
      </c>
      <c r="B1626" s="27">
        <v>12.543999999999999</v>
      </c>
      <c r="C1626" s="27">
        <v>0.41399999999999998</v>
      </c>
      <c r="D1626" s="27">
        <v>0.57399999999999995</v>
      </c>
      <c r="E1626" s="27">
        <v>0.73099999999999998</v>
      </c>
      <c r="F1626" s="27">
        <v>0.88800000000000001</v>
      </c>
      <c r="G1626" s="27">
        <v>1.119</v>
      </c>
      <c r="H1626" s="27">
        <v>1.321</v>
      </c>
    </row>
    <row r="1627" spans="1:8" x14ac:dyDescent="0.25">
      <c r="A1627" s="27" t="s">
        <v>142</v>
      </c>
      <c r="B1627" s="27">
        <v>13.610999999999999</v>
      </c>
      <c r="C1627" s="27">
        <v>0.442</v>
      </c>
      <c r="D1627" s="27">
        <v>0.61399999999999999</v>
      </c>
      <c r="E1627" s="27">
        <v>0.78</v>
      </c>
      <c r="F1627" s="27">
        <v>0.94499999999999995</v>
      </c>
      <c r="G1627" s="27">
        <v>1.196</v>
      </c>
      <c r="H1627" s="27">
        <v>1.407</v>
      </c>
    </row>
    <row r="1628" spans="1:8" x14ac:dyDescent="0.25">
      <c r="A1628" s="27" t="s">
        <v>143</v>
      </c>
      <c r="B1628" s="27">
        <v>14.767999999999999</v>
      </c>
      <c r="C1628" s="27">
        <v>0.47099999999999997</v>
      </c>
      <c r="D1628" s="27">
        <v>0.65600000000000003</v>
      </c>
      <c r="E1628" s="27">
        <v>0.83299999999999996</v>
      </c>
      <c r="F1628" s="27">
        <v>1.0049999999999999</v>
      </c>
      <c r="G1628" s="27">
        <v>1.276</v>
      </c>
      <c r="H1628" s="27">
        <v>1.5029999999999999</v>
      </c>
    </row>
    <row r="1629" spans="1:8" x14ac:dyDescent="0.25">
      <c r="A1629" s="27" t="s">
        <v>144</v>
      </c>
      <c r="B1629" s="27">
        <v>16.024000000000001</v>
      </c>
      <c r="C1629" s="27">
        <v>0.501</v>
      </c>
      <c r="D1629" s="27">
        <v>0.70099999999999996</v>
      </c>
      <c r="E1629" s="27">
        <v>0.88900000000000001</v>
      </c>
      <c r="F1629" s="27">
        <v>1.0900000000000001</v>
      </c>
      <c r="G1629" s="27">
        <v>1.361</v>
      </c>
      <c r="H1629" s="27">
        <v>1.607</v>
      </c>
    </row>
    <row r="1630" spans="1:8" x14ac:dyDescent="0.25">
      <c r="A1630" s="27" t="s">
        <v>145</v>
      </c>
      <c r="B1630" s="27">
        <v>17.387</v>
      </c>
      <c r="C1630" s="27">
        <v>0.53300000000000003</v>
      </c>
      <c r="D1630" s="27">
        <v>0.748</v>
      </c>
      <c r="E1630" s="27">
        <v>0.94799999999999995</v>
      </c>
      <c r="F1630" s="27">
        <v>1.1639999999999999</v>
      </c>
      <c r="G1630" s="27">
        <v>1.446</v>
      </c>
      <c r="H1630" s="27">
        <v>1.716</v>
      </c>
    </row>
    <row r="1631" spans="1:8" x14ac:dyDescent="0.25">
      <c r="A1631" s="27" t="s">
        <v>146</v>
      </c>
      <c r="B1631" s="27">
        <v>18.865000000000002</v>
      </c>
      <c r="C1631" s="27">
        <v>0.56599999999999995</v>
      </c>
      <c r="D1631" s="27">
        <v>0.79800000000000004</v>
      </c>
      <c r="E1631" s="27">
        <v>1.01</v>
      </c>
      <c r="F1631" s="27">
        <v>1.2430000000000001</v>
      </c>
      <c r="G1631" s="27">
        <v>1.536</v>
      </c>
      <c r="H1631" s="27">
        <v>1.831</v>
      </c>
    </row>
    <row r="1632" spans="1:8" x14ac:dyDescent="0.25">
      <c r="A1632" s="27" t="s">
        <v>147</v>
      </c>
      <c r="B1632" s="27">
        <v>20.469000000000001</v>
      </c>
      <c r="C1632" s="27">
        <v>0.6</v>
      </c>
      <c r="D1632" s="27">
        <v>0.85099999999999998</v>
      </c>
      <c r="E1632" s="27">
        <v>1.0760000000000001</v>
      </c>
      <c r="F1632" s="27">
        <v>1.327</v>
      </c>
      <c r="G1632" s="27">
        <v>1.63</v>
      </c>
      <c r="H1632" s="27">
        <v>1.9470000000000001</v>
      </c>
    </row>
    <row r="1633" spans="1:8" x14ac:dyDescent="0.25">
      <c r="A1633" s="27" t="s">
        <v>148</v>
      </c>
      <c r="B1633" s="27">
        <v>22.209</v>
      </c>
      <c r="C1633" s="27">
        <v>0.63600000000000001</v>
      </c>
      <c r="D1633" s="27">
        <v>0.90700000000000003</v>
      </c>
      <c r="E1633" s="27">
        <v>1.1459999999999999</v>
      </c>
      <c r="F1633" s="27">
        <v>1.4159999999999999</v>
      </c>
      <c r="G1633" s="27">
        <v>1.73</v>
      </c>
      <c r="H1633" s="27">
        <v>2.0680000000000001</v>
      </c>
    </row>
    <row r="1634" spans="1:8" x14ac:dyDescent="0.25">
      <c r="A1634" s="27" t="s">
        <v>149</v>
      </c>
      <c r="B1634" s="27">
        <v>24.097000000000001</v>
      </c>
      <c r="C1634" s="27">
        <v>0.67300000000000004</v>
      </c>
      <c r="D1634" s="27">
        <v>0.96499999999999997</v>
      </c>
      <c r="E1634" s="27">
        <v>1.22</v>
      </c>
      <c r="F1634" s="27">
        <v>1.5089999999999999</v>
      </c>
      <c r="G1634" s="27">
        <v>1.8340000000000001</v>
      </c>
      <c r="H1634" s="27">
        <v>2.1960000000000002</v>
      </c>
    </row>
    <row r="1635" spans="1:8" x14ac:dyDescent="0.25">
      <c r="A1635" s="27" t="s">
        <v>150</v>
      </c>
      <c r="B1635" s="27">
        <v>26.146000000000001</v>
      </c>
      <c r="C1635" s="27">
        <v>0.71299999999999997</v>
      </c>
      <c r="D1635" s="27">
        <v>1.0269999999999999</v>
      </c>
      <c r="E1635" s="27">
        <v>1.298</v>
      </c>
      <c r="F1635" s="27">
        <v>1.609</v>
      </c>
      <c r="G1635" s="27">
        <v>1.948</v>
      </c>
      <c r="H1635" s="27">
        <v>2.331</v>
      </c>
    </row>
    <row r="1636" spans="1:8" x14ac:dyDescent="0.25">
      <c r="A1636" s="27" t="s">
        <v>151</v>
      </c>
      <c r="B1636" s="27">
        <v>28.369</v>
      </c>
      <c r="C1636" s="27">
        <v>0.755</v>
      </c>
      <c r="D1636" s="27">
        <v>1.0880000000000001</v>
      </c>
      <c r="E1636" s="27">
        <v>1.38</v>
      </c>
      <c r="F1636" s="27">
        <v>1.714</v>
      </c>
      <c r="G1636" s="27">
        <v>2.073</v>
      </c>
      <c r="H1636" s="27">
        <v>2.472</v>
      </c>
    </row>
    <row r="1637" spans="1:8" x14ac:dyDescent="0.25">
      <c r="A1637" s="27" t="s">
        <v>152</v>
      </c>
      <c r="B1637" s="27">
        <v>30.781000000000002</v>
      </c>
      <c r="C1637" s="27">
        <v>0.8</v>
      </c>
      <c r="D1637" s="27">
        <v>1.153</v>
      </c>
      <c r="E1637" s="27">
        <v>1.466</v>
      </c>
      <c r="F1637" s="27">
        <v>1.825</v>
      </c>
      <c r="G1637" s="27">
        <v>2.2229999999999999</v>
      </c>
      <c r="H1637" s="27">
        <v>2.6230000000000002</v>
      </c>
    </row>
    <row r="1638" spans="1:8" x14ac:dyDescent="0.25">
      <c r="A1638" s="27" t="s">
        <v>153</v>
      </c>
      <c r="B1638" s="27">
        <v>33.397999999999996</v>
      </c>
      <c r="C1638" s="27">
        <v>0.84799999999999998</v>
      </c>
      <c r="D1638" s="27">
        <v>1.222</v>
      </c>
      <c r="E1638" s="27">
        <v>1.554</v>
      </c>
      <c r="F1638" s="27">
        <v>1.9419999999999999</v>
      </c>
      <c r="G1638" s="27">
        <v>2.383</v>
      </c>
      <c r="H1638" s="27">
        <v>2.7930000000000001</v>
      </c>
    </row>
    <row r="1639" spans="1:8" x14ac:dyDescent="0.25">
      <c r="A1639" s="27" t="s">
        <v>154</v>
      </c>
      <c r="B1639" s="27">
        <v>36.236999999999995</v>
      </c>
      <c r="C1639" s="27">
        <v>0.89800000000000002</v>
      </c>
      <c r="D1639" s="27">
        <v>1.2949999999999999</v>
      </c>
      <c r="E1639" s="27">
        <v>1.6479999999999999</v>
      </c>
      <c r="F1639" s="27">
        <v>2.0659999999999998</v>
      </c>
      <c r="G1639" s="27">
        <v>2.5510000000000002</v>
      </c>
      <c r="H1639" s="27">
        <v>2.99</v>
      </c>
    </row>
    <row r="1640" spans="1:8" x14ac:dyDescent="0.25">
      <c r="A1640" s="27" t="s">
        <v>155</v>
      </c>
      <c r="B1640" s="27">
        <v>39.317999999999998</v>
      </c>
      <c r="C1640" s="27">
        <v>0.95099999999999996</v>
      </c>
      <c r="D1640" s="27">
        <v>1.3720000000000001</v>
      </c>
      <c r="E1640" s="27">
        <v>1.746</v>
      </c>
      <c r="F1640" s="27">
        <v>2.1960000000000002</v>
      </c>
      <c r="G1640" s="27">
        <v>2.7290000000000001</v>
      </c>
      <c r="H1640" s="27">
        <v>3.2069999999999999</v>
      </c>
    </row>
    <row r="1641" spans="1:8" x14ac:dyDescent="0.25">
      <c r="A1641" s="27" t="s">
        <v>156</v>
      </c>
      <c r="B1641" s="27">
        <v>42.660999999999994</v>
      </c>
      <c r="C1641" s="27">
        <v>1.0069999999999999</v>
      </c>
      <c r="D1641" s="27">
        <v>1.454</v>
      </c>
      <c r="E1641" s="27">
        <v>1.849</v>
      </c>
      <c r="F1641" s="27">
        <v>2.3340000000000001</v>
      </c>
      <c r="G1641" s="27">
        <v>2.9180000000000001</v>
      </c>
      <c r="H1641" s="27">
        <v>3.4350000000000001</v>
      </c>
    </row>
    <row r="1642" spans="1:8" x14ac:dyDescent="0.25">
      <c r="A1642" s="27" t="s">
        <v>157</v>
      </c>
      <c r="B1642" s="27">
        <v>46.287999999999997</v>
      </c>
      <c r="C1642" s="27">
        <v>1.0820000000000001</v>
      </c>
      <c r="D1642" s="27">
        <v>1.5409999999999999</v>
      </c>
      <c r="E1642" s="27">
        <v>1.958</v>
      </c>
      <c r="F1642" s="27">
        <v>2.476</v>
      </c>
      <c r="G1642" s="27">
        <v>3.1160000000000001</v>
      </c>
      <c r="H1642" s="27">
        <v>3.677</v>
      </c>
    </row>
    <row r="1643" spans="1:8" x14ac:dyDescent="0.25">
      <c r="A1643" s="27" t="s">
        <v>158</v>
      </c>
      <c r="B1643" s="27">
        <v>50.222999999999999</v>
      </c>
      <c r="C1643" s="27">
        <v>1.153</v>
      </c>
      <c r="D1643" s="27">
        <v>1.633</v>
      </c>
      <c r="E1643" s="27">
        <v>2.073</v>
      </c>
      <c r="F1643" s="27">
        <v>2.6240000000000001</v>
      </c>
      <c r="G1643" s="27">
        <v>3.3260000000000001</v>
      </c>
      <c r="H1643" s="27">
        <v>3.9319999999999999</v>
      </c>
    </row>
    <row r="1644" spans="1:8" x14ac:dyDescent="0.25">
      <c r="A1644" s="27" t="s">
        <v>159</v>
      </c>
      <c r="B1644" s="27">
        <v>54.491999999999997</v>
      </c>
      <c r="C1644" s="27">
        <v>1.228</v>
      </c>
      <c r="D1644" s="27">
        <v>1.73</v>
      </c>
      <c r="E1644" s="27">
        <v>2.194</v>
      </c>
      <c r="F1644" s="27">
        <v>2.7789999999999999</v>
      </c>
      <c r="G1644" s="27">
        <v>3.5470000000000002</v>
      </c>
      <c r="H1644" s="27">
        <v>4.2030000000000003</v>
      </c>
    </row>
    <row r="1645" spans="1:8" x14ac:dyDescent="0.25">
      <c r="A1645" s="27" t="s">
        <v>160</v>
      </c>
      <c r="B1645" s="27">
        <v>59.123999999999995</v>
      </c>
      <c r="C1645" s="27">
        <v>1.306</v>
      </c>
      <c r="D1645" s="27">
        <v>1.833</v>
      </c>
      <c r="E1645" s="27">
        <v>2.3210000000000002</v>
      </c>
      <c r="F1645" s="27">
        <v>2.9430000000000001</v>
      </c>
      <c r="G1645" s="27">
        <v>3.78</v>
      </c>
      <c r="H1645" s="27">
        <v>4.4870000000000001</v>
      </c>
    </row>
    <row r="1646" spans="1:8" x14ac:dyDescent="0.25">
      <c r="A1646" s="27" t="s">
        <v>161</v>
      </c>
      <c r="B1646" s="27">
        <v>64.150000000000006</v>
      </c>
      <c r="C1646" s="27">
        <v>1.389</v>
      </c>
      <c r="D1646" s="27">
        <v>1.9710000000000001</v>
      </c>
      <c r="E1646" s="27">
        <v>2.5129999999999999</v>
      </c>
      <c r="F1646" s="27">
        <v>3.1160000000000001</v>
      </c>
      <c r="G1646" s="27">
        <v>4.0250000000000004</v>
      </c>
      <c r="H1646" s="27">
        <v>4.7880000000000003</v>
      </c>
    </row>
    <row r="1647" spans="1:8" x14ac:dyDescent="0.25">
      <c r="A1647" s="27" t="s">
        <v>162</v>
      </c>
      <c r="B1647" s="27">
        <v>69.603000000000009</v>
      </c>
      <c r="C1647" s="27">
        <v>1.476</v>
      </c>
      <c r="D1647" s="27">
        <v>2.1030000000000002</v>
      </c>
      <c r="E1647" s="27">
        <v>2.6829999999999998</v>
      </c>
      <c r="F1647" s="27">
        <v>3.298</v>
      </c>
      <c r="G1647" s="27">
        <v>4.2830000000000004</v>
      </c>
      <c r="H1647" s="27">
        <v>5.1040000000000001</v>
      </c>
    </row>
    <row r="1648" spans="1:8" x14ac:dyDescent="0.25">
      <c r="A1648" s="27" t="s">
        <v>163</v>
      </c>
      <c r="B1648" s="27">
        <v>75.52000000000001</v>
      </c>
      <c r="C1648" s="27">
        <v>1.5680000000000001</v>
      </c>
      <c r="D1648" s="27">
        <v>2.242</v>
      </c>
      <c r="E1648" s="27">
        <v>2.8620000000000001</v>
      </c>
      <c r="F1648" s="27">
        <v>3.49</v>
      </c>
      <c r="G1648" s="27">
        <v>4.5549999999999997</v>
      </c>
      <c r="H1648" s="27">
        <v>5.4379999999999997</v>
      </c>
    </row>
    <row r="1649" spans="1:8" x14ac:dyDescent="0.25">
      <c r="A1649" s="27" t="s">
        <v>164</v>
      </c>
      <c r="B1649" s="27">
        <v>81.94</v>
      </c>
      <c r="C1649" s="27">
        <v>1.6639999999999999</v>
      </c>
      <c r="D1649" s="27">
        <v>2.3879999999999999</v>
      </c>
      <c r="E1649" s="27">
        <v>3.0510000000000002</v>
      </c>
      <c r="F1649" s="27">
        <v>3.7839999999999998</v>
      </c>
      <c r="G1649" s="27">
        <v>4.8410000000000002</v>
      </c>
      <c r="H1649" s="27">
        <v>5.7889999999999997</v>
      </c>
    </row>
    <row r="1650" spans="1:8" x14ac:dyDescent="0.25">
      <c r="A1650" s="27" t="s">
        <v>165</v>
      </c>
      <c r="B1650" s="27">
        <v>88.905000000000001</v>
      </c>
      <c r="C1650" s="27">
        <v>1.766</v>
      </c>
      <c r="D1650" s="27">
        <v>2.5430000000000001</v>
      </c>
      <c r="E1650" s="27">
        <v>3.25</v>
      </c>
      <c r="F1650" s="27">
        <v>4.0410000000000004</v>
      </c>
      <c r="G1650" s="27">
        <v>5.1429999999999998</v>
      </c>
      <c r="H1650" s="27">
        <v>6.1589999999999998</v>
      </c>
    </row>
    <row r="1651" spans="1:8" x14ac:dyDescent="0.25">
      <c r="A1651" s="27" t="s">
        <v>166</v>
      </c>
      <c r="B1651" s="27">
        <v>96.462000000000003</v>
      </c>
      <c r="C1651" s="27">
        <v>1.873</v>
      </c>
      <c r="D1651" s="27">
        <v>2.706</v>
      </c>
      <c r="E1651" s="27">
        <v>3.4609999999999999</v>
      </c>
      <c r="F1651" s="27">
        <v>4.3129999999999997</v>
      </c>
      <c r="G1651" s="27">
        <v>5.46</v>
      </c>
      <c r="H1651" s="27">
        <v>6.548</v>
      </c>
    </row>
    <row r="1652" spans="1:8" x14ac:dyDescent="0.25">
      <c r="A1652" s="27" t="s">
        <v>167</v>
      </c>
      <c r="B1652" s="27">
        <v>104.66200000000001</v>
      </c>
      <c r="C1652" s="27">
        <v>1.9850000000000001</v>
      </c>
      <c r="D1652" s="27">
        <v>2.8769999999999998</v>
      </c>
      <c r="E1652" s="27">
        <v>3.6829999999999998</v>
      </c>
      <c r="F1652" s="27">
        <v>4.601</v>
      </c>
      <c r="G1652" s="27">
        <v>5.7930000000000001</v>
      </c>
      <c r="H1652" s="27">
        <v>6.9580000000000002</v>
      </c>
    </row>
    <row r="1653" spans="1:8" x14ac:dyDescent="0.25">
      <c r="A1653" s="27" t="s">
        <v>168</v>
      </c>
      <c r="B1653" s="27">
        <v>113.55900000000001</v>
      </c>
      <c r="C1653" s="27">
        <v>2.1040000000000001</v>
      </c>
      <c r="D1653" s="27">
        <v>3.0569999999999999</v>
      </c>
      <c r="E1653" s="27">
        <v>3.9169999999999998</v>
      </c>
      <c r="F1653" s="27">
        <v>4.9050000000000002</v>
      </c>
      <c r="G1653" s="27">
        <v>6.1879999999999997</v>
      </c>
      <c r="H1653" s="27">
        <v>7.39</v>
      </c>
    </row>
    <row r="1654" spans="1:8" x14ac:dyDescent="0.25">
      <c r="A1654" s="27" t="s">
        <v>169</v>
      </c>
      <c r="B1654" s="27">
        <v>123.212</v>
      </c>
      <c r="C1654" s="27">
        <v>2.2290000000000001</v>
      </c>
      <c r="D1654" s="27">
        <v>3.2469999999999999</v>
      </c>
      <c r="E1654" s="27">
        <v>4.1639999999999997</v>
      </c>
      <c r="F1654" s="27">
        <v>5.2249999999999996</v>
      </c>
      <c r="G1654" s="27">
        <v>6.6239999999999997</v>
      </c>
      <c r="H1654" s="27">
        <v>7.8440000000000003</v>
      </c>
    </row>
    <row r="1655" spans="1:8" x14ac:dyDescent="0.25">
      <c r="A1655" s="27" t="s">
        <v>170</v>
      </c>
      <c r="B1655" s="27">
        <v>133.68600000000001</v>
      </c>
      <c r="C1655" s="27">
        <v>2.36</v>
      </c>
      <c r="D1655" s="27">
        <v>3.4470000000000001</v>
      </c>
      <c r="E1655" s="27">
        <v>4.4240000000000004</v>
      </c>
      <c r="F1655" s="27">
        <v>5.5629999999999997</v>
      </c>
      <c r="G1655" s="27">
        <v>7.085</v>
      </c>
      <c r="H1655" s="27">
        <v>8.3339999999999996</v>
      </c>
    </row>
    <row r="1656" spans="1:8" x14ac:dyDescent="0.25">
      <c r="A1656" s="27" t="s">
        <v>171</v>
      </c>
      <c r="B1656" s="27">
        <v>145.05000000000001</v>
      </c>
      <c r="C1656" s="27">
        <v>2.4990000000000001</v>
      </c>
      <c r="D1656" s="27">
        <v>3.6579999999999999</v>
      </c>
      <c r="E1656" s="27">
        <v>4.6980000000000004</v>
      </c>
      <c r="F1656" s="27">
        <v>5.92</v>
      </c>
      <c r="G1656" s="27">
        <v>7.5730000000000004</v>
      </c>
      <c r="H1656" s="27">
        <v>8.9260000000000002</v>
      </c>
    </row>
    <row r="1657" spans="1:8" x14ac:dyDescent="0.25">
      <c r="A1657" s="27" t="s">
        <v>172</v>
      </c>
      <c r="B1657" s="27">
        <v>157.38</v>
      </c>
      <c r="C1657" s="27">
        <v>2.6440000000000001</v>
      </c>
      <c r="D1657" s="27">
        <v>3.88</v>
      </c>
      <c r="E1657" s="27">
        <v>4.9859999999999998</v>
      </c>
      <c r="F1657" s="27">
        <v>6.2949999999999999</v>
      </c>
      <c r="G1657" s="27">
        <v>8.0879999999999992</v>
      </c>
      <c r="H1657" s="27">
        <v>9.5540000000000003</v>
      </c>
    </row>
    <row r="1658" spans="1:8" x14ac:dyDescent="0.25">
      <c r="A1658" s="27" t="s">
        <v>173</v>
      </c>
      <c r="B1658" s="27">
        <v>170.75800000000001</v>
      </c>
      <c r="C1658" s="27">
        <v>2.9329999999999998</v>
      </c>
      <c r="D1658" s="27">
        <v>4.1130000000000004</v>
      </c>
      <c r="E1658" s="27">
        <v>5.2949999999999999</v>
      </c>
      <c r="F1658" s="27">
        <v>6.6909999999999998</v>
      </c>
      <c r="G1658" s="27">
        <v>8.6319999999999997</v>
      </c>
      <c r="H1658" s="27">
        <v>10.217000000000001</v>
      </c>
    </row>
    <row r="1659" spans="1:8" x14ac:dyDescent="0.25">
      <c r="A1659" s="27" t="s">
        <v>174</v>
      </c>
      <c r="B1659" s="27">
        <v>185.273</v>
      </c>
      <c r="C1659" s="27">
        <v>3.1259999999999999</v>
      </c>
      <c r="D1659" s="27">
        <v>4.359</v>
      </c>
      <c r="E1659" s="27">
        <v>5.625</v>
      </c>
      <c r="F1659" s="27">
        <v>7.109</v>
      </c>
      <c r="G1659" s="27">
        <v>9.2050000000000001</v>
      </c>
      <c r="H1659" s="27">
        <v>10.917999999999999</v>
      </c>
    </row>
    <row r="1660" spans="1:8" x14ac:dyDescent="0.25">
      <c r="A1660" s="27" t="s">
        <v>175</v>
      </c>
      <c r="B1660" s="27">
        <v>201.02199999999999</v>
      </c>
      <c r="C1660" s="27">
        <v>3.33</v>
      </c>
      <c r="D1660" s="27">
        <v>4.617</v>
      </c>
      <c r="E1660" s="27">
        <v>5.9720000000000004</v>
      </c>
      <c r="F1660" s="27">
        <v>7.548</v>
      </c>
      <c r="G1660" s="27">
        <v>9.81</v>
      </c>
      <c r="H1660" s="27">
        <v>11.659000000000001</v>
      </c>
    </row>
    <row r="1661" spans="1:8" x14ac:dyDescent="0.25">
      <c r="A1661" s="27" t="s">
        <v>176</v>
      </c>
      <c r="B1661" s="27">
        <v>218.10900000000001</v>
      </c>
      <c r="C1661" s="27">
        <v>3.5449999999999999</v>
      </c>
      <c r="D1661" s="27">
        <v>4.8899999999999997</v>
      </c>
      <c r="E1661" s="27">
        <v>6.4969999999999999</v>
      </c>
      <c r="F1661" s="27">
        <v>8.0109999999999992</v>
      </c>
      <c r="G1661" s="27">
        <v>10.448</v>
      </c>
      <c r="H1661" s="27">
        <v>12.441000000000001</v>
      </c>
    </row>
    <row r="1662" spans="1:8" x14ac:dyDescent="0.25">
      <c r="A1662" s="27" t="s">
        <v>177</v>
      </c>
      <c r="B1662" s="27">
        <v>236.649</v>
      </c>
      <c r="C1662" s="27">
        <v>3.7719999999999998</v>
      </c>
      <c r="D1662" s="27">
        <v>5.1769999999999996</v>
      </c>
      <c r="E1662" s="27">
        <v>6.9610000000000003</v>
      </c>
      <c r="F1662" s="27">
        <v>8.4979999999999993</v>
      </c>
      <c r="G1662" s="27">
        <v>11.12</v>
      </c>
      <c r="H1662" s="27">
        <v>13.266</v>
      </c>
    </row>
    <row r="1663" spans="1:8" x14ac:dyDescent="0.25">
      <c r="A1663" s="27" t="s">
        <v>178</v>
      </c>
      <c r="B1663" s="27">
        <v>256.76499999999999</v>
      </c>
      <c r="C1663" s="27">
        <v>4.0110000000000001</v>
      </c>
      <c r="D1663" s="27">
        <v>5.649</v>
      </c>
      <c r="E1663" s="27">
        <v>7.4509999999999996</v>
      </c>
      <c r="F1663" s="27">
        <v>9.016</v>
      </c>
      <c r="G1663" s="27">
        <v>11.827</v>
      </c>
      <c r="H1663" s="27">
        <v>14.135</v>
      </c>
    </row>
    <row r="1665" spans="1:17" x14ac:dyDescent="0.25">
      <c r="A1665" s="27" t="s">
        <v>594</v>
      </c>
      <c r="J1665" s="34" t="s">
        <v>62</v>
      </c>
      <c r="K1665" s="34" t="s">
        <v>61</v>
      </c>
      <c r="L1665" s="35" t="str">
        <f>$A1665</f>
        <v>Tamworth 0.02</v>
      </c>
      <c r="M1665" s="35" t="str">
        <f t="shared" ref="M1665:Q1665" si="16">$A1665</f>
        <v>Tamworth 0.02</v>
      </c>
      <c r="N1665" s="35" t="str">
        <f t="shared" si="16"/>
        <v>Tamworth 0.02</v>
      </c>
      <c r="O1665" s="35" t="str">
        <f t="shared" si="16"/>
        <v>Tamworth 0.02</v>
      </c>
      <c r="P1665" s="35" t="str">
        <f t="shared" si="16"/>
        <v>Tamworth 0.02</v>
      </c>
      <c r="Q1665" s="35" t="str">
        <f t="shared" si="16"/>
        <v>Tamworth 0.02</v>
      </c>
    </row>
    <row r="1666" spans="1:17" x14ac:dyDescent="0.25">
      <c r="A1666" s="27">
        <v>0.02</v>
      </c>
      <c r="C1666" s="27" t="s">
        <v>57</v>
      </c>
      <c r="J1666" s="34">
        <f>MATCH(Calculator!$E$3,B1668:B1767,1)</f>
        <v>93</v>
      </c>
      <c r="K1666" s="34">
        <f>INDEX(B1668:B1767,MATCH(Calculator!$E$3,B1668:B1767,1))</f>
        <v>145.05000000000001</v>
      </c>
      <c r="L1666" s="34">
        <f>INDEX(C1668:C$10000,$J1666)</f>
        <v>3.6880000000000002</v>
      </c>
      <c r="M1666" s="34">
        <f>INDEX(D1668:D$10000,$J1666)</f>
        <v>5.3129999999999997</v>
      </c>
      <c r="N1666" s="34">
        <f>INDEX(E1668:E$10000,$J1666)</f>
        <v>6.766</v>
      </c>
      <c r="O1666" s="34">
        <f>INDEX(F1668:F$10000,$J1666)</f>
        <v>8.4459999999999997</v>
      </c>
      <c r="P1666" s="34">
        <f>INDEX(G1668:G$10000,$J1666)</f>
        <v>10.358000000000001</v>
      </c>
      <c r="Q1666" s="34">
        <f>INDEX(H1668:H$10000,$J1666)</f>
        <v>12.148999999999999</v>
      </c>
    </row>
    <row r="1667" spans="1:17" x14ac:dyDescent="0.25">
      <c r="A1667" s="27" t="s">
        <v>58</v>
      </c>
      <c r="B1667" s="27" t="s">
        <v>56</v>
      </c>
      <c r="C1667" s="27" t="s">
        <v>54</v>
      </c>
      <c r="D1667" s="27" t="s">
        <v>55</v>
      </c>
      <c r="E1667" s="27">
        <v>0.1</v>
      </c>
      <c r="F1667" s="27">
        <v>0.05</v>
      </c>
      <c r="G1667" s="27">
        <v>0.02</v>
      </c>
      <c r="H1667" s="27">
        <v>0.01</v>
      </c>
      <c r="J1667" s="34">
        <f>MATCH(Calculator!$E$3,B1668:B1767,1)+1</f>
        <v>94</v>
      </c>
      <c r="K1667" s="34">
        <f>INDEX(B1668:B1767,MATCH(Calculator!$E$3,B1668:B1767,1)+1)</f>
        <v>157.38</v>
      </c>
      <c r="L1667" s="34">
        <f>INDEX(C1668:C$9999,$J1667)</f>
        <v>3.907</v>
      </c>
      <c r="M1667" s="34">
        <f>INDEX(D1668:D$9999,$J1667)</f>
        <v>5.63</v>
      </c>
      <c r="N1667" s="34">
        <f>INDEX(E1668:E$9999,$J1667)</f>
        <v>7.1719999999999997</v>
      </c>
      <c r="O1667" s="34">
        <f>INDEX(F1668:F$9999,$J1667)</f>
        <v>8.9849999999999994</v>
      </c>
      <c r="P1667" s="34">
        <f>INDEX(G1668:G$9999,$J1667)</f>
        <v>11.090999999999999</v>
      </c>
      <c r="Q1667" s="34">
        <f>INDEX(H1668:H$9999,$J1667)</f>
        <v>12.997999999999999</v>
      </c>
    </row>
    <row r="1668" spans="1:17" ht="15.75" thickBot="1" x14ac:dyDescent="0.3">
      <c r="A1668" s="27" t="s">
        <v>180</v>
      </c>
      <c r="B1668" s="27">
        <v>2.5000000000000001E-2</v>
      </c>
      <c r="C1668" s="27">
        <v>2E-3</v>
      </c>
      <c r="D1668" s="27">
        <v>4.0000000000000001E-3</v>
      </c>
      <c r="E1668" s="27">
        <v>5.0000000000000001E-3</v>
      </c>
      <c r="F1668" s="27">
        <v>6.0000000000000001E-3</v>
      </c>
      <c r="G1668" s="27">
        <v>8.0000000000000002E-3</v>
      </c>
      <c r="H1668" s="27">
        <v>8.9999999999999993E-3</v>
      </c>
      <c r="L1668" s="36">
        <f>_xlfn.FORECAST.LINEAR(Calculator!$E$3,L1666:L1667,K1666:K1667)</f>
        <v>3.7759197080291971</v>
      </c>
      <c r="M1668" s="36">
        <f>_xlfn.FORECAST.LINEAR(Calculator!$E$3,M1666:M1667,K1666:K1667)</f>
        <v>5.4402627737226279</v>
      </c>
      <c r="N1668" s="36">
        <f>_xlfn.FORECAST.LINEAR(Calculator!$E$3,N1666:N1667,K1666:K1667)</f>
        <v>6.9289927007299266</v>
      </c>
      <c r="O1668" s="36">
        <f>_xlfn.FORECAST.LINEAR(Calculator!$E$3,O1666:O1667,K1666:K1667)</f>
        <v>8.6623868613138661</v>
      </c>
      <c r="P1668" s="36">
        <f>_xlfn.FORECAST.LINEAR(Calculator!$E$3,P1666:P1667,K1666:K1667)</f>
        <v>10.6522700729927</v>
      </c>
      <c r="Q1668" s="36">
        <f>_xlfn.FORECAST.LINEAR(Calculator!$E$3,Q1666:Q1667,K1666:K1667)</f>
        <v>12.489839416058393</v>
      </c>
    </row>
    <row r="1669" spans="1:17" x14ac:dyDescent="0.25">
      <c r="A1669" s="27" t="s">
        <v>181</v>
      </c>
      <c r="B1669" s="27">
        <v>0.04</v>
      </c>
      <c r="C1669" s="27">
        <v>4.0000000000000001E-3</v>
      </c>
      <c r="D1669" s="27">
        <v>5.0000000000000001E-3</v>
      </c>
      <c r="E1669" s="27">
        <v>7.0000000000000001E-3</v>
      </c>
      <c r="F1669" s="27">
        <v>8.9999999999999993E-3</v>
      </c>
      <c r="G1669" s="27">
        <v>1.2E-2</v>
      </c>
      <c r="H1669" s="27">
        <v>1.4E-2</v>
      </c>
    </row>
    <row r="1670" spans="1:17" x14ac:dyDescent="0.25">
      <c r="A1670" s="27" t="s">
        <v>182</v>
      </c>
      <c r="B1670" s="27">
        <v>5.5E-2</v>
      </c>
      <c r="C1670" s="27">
        <v>5.0000000000000001E-3</v>
      </c>
      <c r="D1670" s="27">
        <v>8.0000000000000002E-3</v>
      </c>
      <c r="E1670" s="27">
        <v>0.01</v>
      </c>
      <c r="F1670" s="27">
        <v>1.2E-2</v>
      </c>
      <c r="G1670" s="27">
        <v>1.6E-2</v>
      </c>
      <c r="H1670" s="27">
        <v>1.7999999999999999E-2</v>
      </c>
    </row>
    <row r="1671" spans="1:17" x14ac:dyDescent="0.25">
      <c r="A1671" s="27" t="s">
        <v>183</v>
      </c>
      <c r="B1671" s="27">
        <v>7.0000000000000007E-2</v>
      </c>
      <c r="C1671" s="27">
        <v>6.0000000000000001E-3</v>
      </c>
      <c r="D1671" s="27">
        <v>8.9999999999999993E-3</v>
      </c>
      <c r="E1671" s="27">
        <v>1.2E-2</v>
      </c>
      <c r="F1671" s="27">
        <v>1.4999999999999999E-2</v>
      </c>
      <c r="G1671" s="27">
        <v>0.02</v>
      </c>
      <c r="H1671" s="27">
        <v>2.3E-2</v>
      </c>
    </row>
    <row r="1672" spans="1:17" x14ac:dyDescent="0.25">
      <c r="A1672" s="27" t="s">
        <v>184</v>
      </c>
      <c r="B1672" s="27">
        <v>8.5000000000000006E-2</v>
      </c>
      <c r="C1672" s="27">
        <v>8.0000000000000002E-3</v>
      </c>
      <c r="D1672" s="27">
        <v>1.0999999999999999E-2</v>
      </c>
      <c r="E1672" s="27">
        <v>1.4E-2</v>
      </c>
      <c r="F1672" s="27">
        <v>1.7999999999999999E-2</v>
      </c>
      <c r="G1672" s="27">
        <v>2.3E-2</v>
      </c>
      <c r="H1672" s="27">
        <v>2.7E-2</v>
      </c>
    </row>
    <row r="1673" spans="1:17" x14ac:dyDescent="0.25">
      <c r="A1673" s="27" t="s">
        <v>185</v>
      </c>
      <c r="B1673" s="27">
        <v>0.1</v>
      </c>
      <c r="C1673" s="27">
        <v>8.9999999999999993E-3</v>
      </c>
      <c r="D1673" s="27">
        <v>1.2999999999999999E-2</v>
      </c>
      <c r="E1673" s="27">
        <v>1.6E-2</v>
      </c>
      <c r="F1673" s="27">
        <v>2.1000000000000001E-2</v>
      </c>
      <c r="G1673" s="27">
        <v>2.7E-2</v>
      </c>
      <c r="H1673" s="27">
        <v>3.2000000000000001E-2</v>
      </c>
    </row>
    <row r="1674" spans="1:17" x14ac:dyDescent="0.25">
      <c r="A1674" s="27" t="s">
        <v>186</v>
      </c>
      <c r="B1674" s="27">
        <v>0.115</v>
      </c>
      <c r="C1674" s="27">
        <v>0.01</v>
      </c>
      <c r="D1674" s="27">
        <v>1.4999999999999999E-2</v>
      </c>
      <c r="E1674" s="27">
        <v>1.7999999999999999E-2</v>
      </c>
      <c r="F1674" s="27">
        <v>2.3E-2</v>
      </c>
      <c r="G1674" s="27">
        <v>3.1E-2</v>
      </c>
      <c r="H1674" s="27">
        <v>3.5999999999999997E-2</v>
      </c>
    </row>
    <row r="1675" spans="1:17" x14ac:dyDescent="0.25">
      <c r="A1675" s="27" t="s">
        <v>187</v>
      </c>
      <c r="B1675" s="27">
        <v>0.13</v>
      </c>
      <c r="C1675" s="27">
        <v>1.0999999999999999E-2</v>
      </c>
      <c r="D1675" s="27">
        <v>1.6E-2</v>
      </c>
      <c r="E1675" s="27">
        <v>2.1000000000000001E-2</v>
      </c>
      <c r="F1675" s="27">
        <v>2.5999999999999999E-2</v>
      </c>
      <c r="G1675" s="27">
        <v>3.4000000000000002E-2</v>
      </c>
      <c r="H1675" s="27">
        <v>0.04</v>
      </c>
    </row>
    <row r="1676" spans="1:17" x14ac:dyDescent="0.25">
      <c r="A1676" s="27" t="s">
        <v>188</v>
      </c>
      <c r="B1676" s="27">
        <v>0.14499999999999999</v>
      </c>
      <c r="C1676" s="27">
        <v>1.2E-2</v>
      </c>
      <c r="D1676" s="27">
        <v>1.7999999999999999E-2</v>
      </c>
      <c r="E1676" s="27">
        <v>2.3E-2</v>
      </c>
      <c r="F1676" s="27">
        <v>2.8000000000000001E-2</v>
      </c>
      <c r="G1676" s="27">
        <v>3.7999999999999999E-2</v>
      </c>
      <c r="H1676" s="27">
        <v>4.3999999999999997E-2</v>
      </c>
    </row>
    <row r="1677" spans="1:17" x14ac:dyDescent="0.25">
      <c r="A1677" s="27" t="s">
        <v>189</v>
      </c>
      <c r="B1677" s="27">
        <v>0.16</v>
      </c>
      <c r="C1677" s="27">
        <v>1.4E-2</v>
      </c>
      <c r="D1677" s="27">
        <v>1.9E-2</v>
      </c>
      <c r="E1677" s="27">
        <v>2.5000000000000001E-2</v>
      </c>
      <c r="F1677" s="27">
        <v>3.1E-2</v>
      </c>
      <c r="G1677" s="27">
        <v>4.1000000000000002E-2</v>
      </c>
      <c r="H1677" s="27">
        <v>4.8000000000000001E-2</v>
      </c>
    </row>
    <row r="1678" spans="1:17" x14ac:dyDescent="0.25">
      <c r="A1678" s="27" t="s">
        <v>190</v>
      </c>
      <c r="B1678" s="27">
        <v>0.17499999999999999</v>
      </c>
      <c r="C1678" s="27">
        <v>1.4999999999999999E-2</v>
      </c>
      <c r="D1678" s="27">
        <v>2.1000000000000001E-2</v>
      </c>
      <c r="E1678" s="27">
        <v>2.7E-2</v>
      </c>
      <c r="F1678" s="27">
        <v>3.3000000000000002E-2</v>
      </c>
      <c r="G1678" s="27">
        <v>4.3999999999999997E-2</v>
      </c>
      <c r="H1678" s="27">
        <v>5.1999999999999998E-2</v>
      </c>
    </row>
    <row r="1679" spans="1:17" x14ac:dyDescent="0.25">
      <c r="A1679" s="27" t="s">
        <v>191</v>
      </c>
      <c r="B1679" s="27">
        <v>0.19</v>
      </c>
      <c r="C1679" s="27">
        <v>1.6E-2</v>
      </c>
      <c r="D1679" s="27">
        <v>2.1999999999999999E-2</v>
      </c>
      <c r="E1679" s="27">
        <v>2.9000000000000001E-2</v>
      </c>
      <c r="F1679" s="27">
        <v>3.5999999999999997E-2</v>
      </c>
      <c r="G1679" s="27">
        <v>4.7E-2</v>
      </c>
      <c r="H1679" s="27">
        <v>5.6000000000000001E-2</v>
      </c>
    </row>
    <row r="1680" spans="1:17" x14ac:dyDescent="0.25">
      <c r="A1680" s="27" t="s">
        <v>192</v>
      </c>
      <c r="B1680" s="27">
        <v>0.20699999999999999</v>
      </c>
      <c r="C1680" s="27">
        <v>1.7000000000000001E-2</v>
      </c>
      <c r="D1680" s="27">
        <v>2.4E-2</v>
      </c>
      <c r="E1680" s="27">
        <v>3.2000000000000001E-2</v>
      </c>
      <c r="F1680" s="27">
        <v>3.7999999999999999E-2</v>
      </c>
      <c r="G1680" s="27">
        <v>5.0999999999999997E-2</v>
      </c>
      <c r="H1680" s="27">
        <v>6.0999999999999999E-2</v>
      </c>
    </row>
    <row r="1681" spans="1:8" x14ac:dyDescent="0.25">
      <c r="A1681" s="27" t="s">
        <v>193</v>
      </c>
      <c r="B1681" s="27">
        <v>0.22500000000000001</v>
      </c>
      <c r="C1681" s="27">
        <v>1.9E-2</v>
      </c>
      <c r="D1681" s="27">
        <v>2.8000000000000001E-2</v>
      </c>
      <c r="E1681" s="27">
        <v>3.4000000000000002E-2</v>
      </c>
      <c r="F1681" s="27">
        <v>4.2000000000000003E-2</v>
      </c>
      <c r="G1681" s="27">
        <v>5.3999999999999999E-2</v>
      </c>
      <c r="H1681" s="27">
        <v>6.5000000000000002E-2</v>
      </c>
    </row>
    <row r="1682" spans="1:8" x14ac:dyDescent="0.25">
      <c r="A1682" s="27" t="s">
        <v>194</v>
      </c>
      <c r="B1682" s="27">
        <v>0.245</v>
      </c>
      <c r="C1682" s="27">
        <v>0.02</v>
      </c>
      <c r="D1682" s="27">
        <v>0.03</v>
      </c>
      <c r="E1682" s="27">
        <v>3.6999999999999998E-2</v>
      </c>
      <c r="F1682" s="27">
        <v>4.4999999999999998E-2</v>
      </c>
      <c r="G1682" s="27">
        <v>5.8000000000000003E-2</v>
      </c>
      <c r="H1682" s="27">
        <v>7.0000000000000007E-2</v>
      </c>
    </row>
    <row r="1683" spans="1:8" x14ac:dyDescent="0.25">
      <c r="A1683" s="27" t="s">
        <v>195</v>
      </c>
      <c r="B1683" s="27">
        <v>0.26600000000000001</v>
      </c>
      <c r="C1683" s="27">
        <v>2.1999999999999999E-2</v>
      </c>
      <c r="D1683" s="27">
        <v>3.2000000000000001E-2</v>
      </c>
      <c r="E1683" s="27">
        <v>0.04</v>
      </c>
      <c r="F1683" s="27">
        <v>4.8000000000000001E-2</v>
      </c>
      <c r="G1683" s="27">
        <v>6.3E-2</v>
      </c>
      <c r="H1683" s="27">
        <v>7.4999999999999997E-2</v>
      </c>
    </row>
    <row r="1684" spans="1:8" x14ac:dyDescent="0.25">
      <c r="A1684" s="27" t="s">
        <v>196</v>
      </c>
      <c r="B1684" s="27">
        <v>0.28899999999999998</v>
      </c>
      <c r="C1684" s="27">
        <v>2.3E-2</v>
      </c>
      <c r="D1684" s="27">
        <v>3.4000000000000002E-2</v>
      </c>
      <c r="E1684" s="27">
        <v>4.2999999999999997E-2</v>
      </c>
      <c r="F1684" s="27">
        <v>5.1999999999999998E-2</v>
      </c>
      <c r="G1684" s="27">
        <v>6.7000000000000004E-2</v>
      </c>
      <c r="H1684" s="27">
        <v>0.08</v>
      </c>
    </row>
    <row r="1685" spans="1:8" x14ac:dyDescent="0.25">
      <c r="A1685" s="27" t="s">
        <v>197</v>
      </c>
      <c r="B1685" s="27">
        <v>0.314</v>
      </c>
      <c r="C1685" s="27">
        <v>2.5000000000000001E-2</v>
      </c>
      <c r="D1685" s="27">
        <v>3.5999999999999997E-2</v>
      </c>
      <c r="E1685" s="27">
        <v>4.5999999999999999E-2</v>
      </c>
      <c r="F1685" s="27">
        <v>5.6000000000000001E-2</v>
      </c>
      <c r="G1685" s="27">
        <v>7.1999999999999995E-2</v>
      </c>
      <c r="H1685" s="27">
        <v>8.5000000000000006E-2</v>
      </c>
    </row>
    <row r="1686" spans="1:8" x14ac:dyDescent="0.25">
      <c r="A1686" s="27" t="s">
        <v>198</v>
      </c>
      <c r="B1686" s="27">
        <v>0.34100000000000003</v>
      </c>
      <c r="C1686" s="27">
        <v>2.7E-2</v>
      </c>
      <c r="D1686" s="27">
        <v>3.9E-2</v>
      </c>
      <c r="E1686" s="27">
        <v>4.9000000000000002E-2</v>
      </c>
      <c r="F1686" s="27">
        <v>6.0999999999999999E-2</v>
      </c>
      <c r="G1686" s="27">
        <v>7.6999999999999999E-2</v>
      </c>
      <c r="H1686" s="27">
        <v>9.0999999999999998E-2</v>
      </c>
    </row>
    <row r="1687" spans="1:8" x14ac:dyDescent="0.25">
      <c r="A1687" s="27" t="s">
        <v>199</v>
      </c>
      <c r="B1687" s="27">
        <v>0.37</v>
      </c>
      <c r="C1687" s="27">
        <v>2.9000000000000001E-2</v>
      </c>
      <c r="D1687" s="27">
        <v>4.1000000000000002E-2</v>
      </c>
      <c r="E1687" s="27">
        <v>5.1999999999999998E-2</v>
      </c>
      <c r="F1687" s="27">
        <v>6.5000000000000002E-2</v>
      </c>
      <c r="G1687" s="27">
        <v>8.5000000000000006E-2</v>
      </c>
      <c r="H1687" s="27">
        <v>9.9000000000000005E-2</v>
      </c>
    </row>
    <row r="1688" spans="1:8" x14ac:dyDescent="0.25">
      <c r="A1688" s="27" t="s">
        <v>200</v>
      </c>
      <c r="B1688" s="27">
        <v>0.40200000000000002</v>
      </c>
      <c r="C1688" s="27">
        <v>3.1E-2</v>
      </c>
      <c r="D1688" s="27">
        <v>4.3999999999999997E-2</v>
      </c>
      <c r="E1688" s="27">
        <v>5.5E-2</v>
      </c>
      <c r="F1688" s="27">
        <v>7.0000000000000007E-2</v>
      </c>
      <c r="G1688" s="27">
        <v>9.0999999999999998E-2</v>
      </c>
      <c r="H1688" s="27">
        <v>0.105</v>
      </c>
    </row>
    <row r="1689" spans="1:8" x14ac:dyDescent="0.25">
      <c r="A1689" s="27" t="s">
        <v>201</v>
      </c>
      <c r="B1689" s="27">
        <v>0.437</v>
      </c>
      <c r="C1689" s="27">
        <v>3.3000000000000002E-2</v>
      </c>
      <c r="D1689" s="27">
        <v>4.7E-2</v>
      </c>
      <c r="E1689" s="27">
        <v>0.06</v>
      </c>
      <c r="F1689" s="27">
        <v>7.4999999999999997E-2</v>
      </c>
      <c r="G1689" s="27">
        <v>9.8000000000000004E-2</v>
      </c>
      <c r="H1689" s="27">
        <v>0.113</v>
      </c>
    </row>
    <row r="1690" spans="1:8" x14ac:dyDescent="0.25">
      <c r="A1690" s="27" t="s">
        <v>202</v>
      </c>
      <c r="B1690" s="27">
        <v>0.47499999999999998</v>
      </c>
      <c r="C1690" s="27">
        <v>3.5000000000000003E-2</v>
      </c>
      <c r="D1690" s="27">
        <v>0.05</v>
      </c>
      <c r="E1690" s="27">
        <v>6.4000000000000001E-2</v>
      </c>
      <c r="F1690" s="27">
        <v>8.1000000000000003E-2</v>
      </c>
      <c r="G1690" s="27">
        <v>0.106</v>
      </c>
      <c r="H1690" s="27">
        <v>0.121</v>
      </c>
    </row>
    <row r="1691" spans="1:8" x14ac:dyDescent="0.25">
      <c r="A1691" s="27" t="s">
        <v>203</v>
      </c>
      <c r="B1691" s="27">
        <v>0.51600000000000001</v>
      </c>
      <c r="C1691" s="27">
        <v>3.7999999999999999E-2</v>
      </c>
      <c r="D1691" s="27">
        <v>5.3999999999999999E-2</v>
      </c>
      <c r="E1691" s="27">
        <v>6.9000000000000006E-2</v>
      </c>
      <c r="F1691" s="27">
        <v>8.5999999999999993E-2</v>
      </c>
      <c r="G1691" s="27">
        <v>0.113</v>
      </c>
      <c r="H1691" s="27">
        <v>0.13200000000000001</v>
      </c>
    </row>
    <row r="1692" spans="1:8" x14ac:dyDescent="0.25">
      <c r="A1692" s="27" t="s">
        <v>204</v>
      </c>
      <c r="B1692" s="27">
        <v>0.56000000000000005</v>
      </c>
      <c r="C1692" s="27">
        <v>4.1000000000000002E-2</v>
      </c>
      <c r="D1692" s="27">
        <v>5.8000000000000003E-2</v>
      </c>
      <c r="E1692" s="27">
        <v>7.3999999999999996E-2</v>
      </c>
      <c r="F1692" s="27">
        <v>9.1999999999999998E-2</v>
      </c>
      <c r="G1692" s="27">
        <v>0.122</v>
      </c>
      <c r="H1692" s="27">
        <v>0.14199999999999999</v>
      </c>
    </row>
    <row r="1693" spans="1:8" x14ac:dyDescent="0.25">
      <c r="A1693" s="27" t="s">
        <v>205</v>
      </c>
      <c r="B1693" s="27">
        <v>0.60799999999999998</v>
      </c>
      <c r="C1693" s="27">
        <v>4.3999999999999997E-2</v>
      </c>
      <c r="D1693" s="27">
        <v>6.3E-2</v>
      </c>
      <c r="E1693" s="27">
        <v>0.08</v>
      </c>
      <c r="F1693" s="27">
        <v>9.9000000000000005E-2</v>
      </c>
      <c r="G1693" s="27">
        <v>0.13100000000000001</v>
      </c>
      <c r="H1693" s="27">
        <v>0.153</v>
      </c>
    </row>
    <row r="1694" spans="1:8" x14ac:dyDescent="0.25">
      <c r="A1694" s="27" t="s">
        <v>206</v>
      </c>
      <c r="B1694" s="27">
        <v>0.66</v>
      </c>
      <c r="C1694" s="27">
        <v>4.7E-2</v>
      </c>
      <c r="D1694" s="27">
        <v>6.7000000000000004E-2</v>
      </c>
      <c r="E1694" s="27">
        <v>8.5000000000000006E-2</v>
      </c>
      <c r="F1694" s="27">
        <v>0.104</v>
      </c>
      <c r="G1694" s="27">
        <v>0.14000000000000001</v>
      </c>
      <c r="H1694" s="27">
        <v>0.16400000000000001</v>
      </c>
    </row>
    <row r="1695" spans="1:8" x14ac:dyDescent="0.25">
      <c r="A1695" s="27" t="s">
        <v>207</v>
      </c>
      <c r="B1695" s="27">
        <v>0.71699999999999997</v>
      </c>
      <c r="C1695" s="27">
        <v>0.05</v>
      </c>
      <c r="D1695" s="27">
        <v>7.1999999999999995E-2</v>
      </c>
      <c r="E1695" s="27">
        <v>9.0999999999999998E-2</v>
      </c>
      <c r="F1695" s="27">
        <v>0.112</v>
      </c>
      <c r="G1695" s="27">
        <v>0.15</v>
      </c>
      <c r="H1695" s="27">
        <v>0.17699999999999999</v>
      </c>
    </row>
    <row r="1696" spans="1:8" x14ac:dyDescent="0.25">
      <c r="A1696" s="27" t="s">
        <v>208</v>
      </c>
      <c r="B1696" s="27">
        <v>0.77800000000000002</v>
      </c>
      <c r="C1696" s="27">
        <v>5.2999999999999999E-2</v>
      </c>
      <c r="D1696" s="27">
        <v>7.6999999999999999E-2</v>
      </c>
      <c r="E1696" s="27">
        <v>9.7000000000000003E-2</v>
      </c>
      <c r="F1696" s="27">
        <v>0.121</v>
      </c>
      <c r="G1696" s="27">
        <v>0.161</v>
      </c>
      <c r="H1696" s="27">
        <v>0.19</v>
      </c>
    </row>
    <row r="1697" spans="1:8" x14ac:dyDescent="0.25">
      <c r="A1697" s="27" t="s">
        <v>209</v>
      </c>
      <c r="B1697" s="27">
        <v>0.84499999999999997</v>
      </c>
      <c r="C1697" s="27">
        <v>5.7000000000000002E-2</v>
      </c>
      <c r="D1697" s="27">
        <v>8.2000000000000003E-2</v>
      </c>
      <c r="E1697" s="27">
        <v>0.104</v>
      </c>
      <c r="F1697" s="27">
        <v>0.13</v>
      </c>
      <c r="G1697" s="27">
        <v>0.17199999999999999</v>
      </c>
      <c r="H1697" s="27">
        <v>0.20399999999999999</v>
      </c>
    </row>
    <row r="1698" spans="1:8" x14ac:dyDescent="0.25">
      <c r="A1698" s="27" t="s">
        <v>210</v>
      </c>
      <c r="B1698" s="27">
        <v>0.91700000000000004</v>
      </c>
      <c r="C1698" s="27">
        <v>6.0999999999999999E-2</v>
      </c>
      <c r="D1698" s="27">
        <v>8.7999999999999995E-2</v>
      </c>
      <c r="E1698" s="27">
        <v>0.112</v>
      </c>
      <c r="F1698" s="27">
        <v>0.13900000000000001</v>
      </c>
      <c r="G1698" s="27">
        <v>0.184</v>
      </c>
      <c r="H1698" s="27">
        <v>0.218</v>
      </c>
    </row>
    <row r="1699" spans="1:8" x14ac:dyDescent="0.25">
      <c r="A1699" s="27" t="s">
        <v>211</v>
      </c>
      <c r="B1699" s="27">
        <v>0.995</v>
      </c>
      <c r="C1699" s="27">
        <v>6.5000000000000002E-2</v>
      </c>
      <c r="D1699" s="27">
        <v>9.2999999999999999E-2</v>
      </c>
      <c r="E1699" s="27">
        <v>0.12</v>
      </c>
      <c r="F1699" s="27">
        <v>0.14899999999999999</v>
      </c>
      <c r="G1699" s="27">
        <v>0.19600000000000001</v>
      </c>
      <c r="H1699" s="27">
        <v>0.23400000000000001</v>
      </c>
    </row>
    <row r="1700" spans="1:8" x14ac:dyDescent="0.25">
      <c r="A1700" s="27" t="s">
        <v>212</v>
      </c>
      <c r="B1700" s="27">
        <v>1.0799999999999998</v>
      </c>
      <c r="C1700" s="27">
        <v>6.9000000000000006E-2</v>
      </c>
      <c r="D1700" s="27">
        <v>0.1</v>
      </c>
      <c r="E1700" s="27">
        <v>0.128</v>
      </c>
      <c r="F1700" s="27">
        <v>0.16</v>
      </c>
      <c r="G1700" s="27">
        <v>0.20899999999999999</v>
      </c>
      <c r="H1700" s="27">
        <v>0.25</v>
      </c>
    </row>
    <row r="1701" spans="1:8" x14ac:dyDescent="0.25">
      <c r="A1701" s="27" t="s">
        <v>213</v>
      </c>
      <c r="B1701" s="27">
        <v>1.1719999999999999</v>
      </c>
      <c r="C1701" s="27">
        <v>7.3999999999999996E-2</v>
      </c>
      <c r="D1701" s="27">
        <v>0.106</v>
      </c>
      <c r="E1701" s="27">
        <v>0.13700000000000001</v>
      </c>
      <c r="F1701" s="27">
        <v>0.17100000000000001</v>
      </c>
      <c r="G1701" s="27">
        <v>0.223</v>
      </c>
      <c r="H1701" s="27">
        <v>0.26800000000000002</v>
      </c>
    </row>
    <row r="1702" spans="1:8" x14ac:dyDescent="0.25">
      <c r="A1702" s="27" t="s">
        <v>214</v>
      </c>
      <c r="B1702" s="27">
        <v>1.2719999999999998</v>
      </c>
      <c r="C1702" s="27">
        <v>7.8E-2</v>
      </c>
      <c r="D1702" s="27">
        <v>0.113</v>
      </c>
      <c r="E1702" s="27">
        <v>0.14599999999999999</v>
      </c>
      <c r="F1702" s="27">
        <v>0.184</v>
      </c>
      <c r="G1702" s="27">
        <v>0.23799999999999999</v>
      </c>
      <c r="H1702" s="27">
        <v>0.28599999999999998</v>
      </c>
    </row>
    <row r="1703" spans="1:8" x14ac:dyDescent="0.25">
      <c r="A1703" s="27" t="s">
        <v>215</v>
      </c>
      <c r="B1703" s="27">
        <v>1.3809999999999998</v>
      </c>
      <c r="C1703" s="27">
        <v>8.3000000000000004E-2</v>
      </c>
      <c r="D1703" s="27">
        <v>0.121</v>
      </c>
      <c r="E1703" s="27">
        <v>0.156</v>
      </c>
      <c r="F1703" s="27">
        <v>0.19700000000000001</v>
      </c>
      <c r="G1703" s="27">
        <v>0.254</v>
      </c>
      <c r="H1703" s="27">
        <v>0.30499999999999999</v>
      </c>
    </row>
    <row r="1704" spans="1:8" x14ac:dyDescent="0.25">
      <c r="A1704" s="27" t="s">
        <v>216</v>
      </c>
      <c r="B1704" s="27">
        <v>1.4989999999999999</v>
      </c>
      <c r="C1704" s="27">
        <v>8.7999999999999995E-2</v>
      </c>
      <c r="D1704" s="27">
        <v>0.129</v>
      </c>
      <c r="E1704" s="27">
        <v>0.16700000000000001</v>
      </c>
      <c r="F1704" s="27">
        <v>0.21</v>
      </c>
      <c r="G1704" s="27">
        <v>0.27</v>
      </c>
      <c r="H1704" s="27">
        <v>0.32600000000000001</v>
      </c>
    </row>
    <row r="1705" spans="1:8" x14ac:dyDescent="0.25">
      <c r="A1705" s="27" t="s">
        <v>217</v>
      </c>
      <c r="B1705" s="27">
        <v>1.6269999999999998</v>
      </c>
      <c r="C1705" s="27">
        <v>9.4E-2</v>
      </c>
      <c r="D1705" s="27">
        <v>0.13800000000000001</v>
      </c>
      <c r="E1705" s="27">
        <v>0.17799999999999999</v>
      </c>
      <c r="F1705" s="27">
        <v>0.22500000000000001</v>
      </c>
      <c r="G1705" s="27">
        <v>0.28699999999999998</v>
      </c>
      <c r="H1705" s="27">
        <v>0.34799999999999998</v>
      </c>
    </row>
    <row r="1706" spans="1:8" x14ac:dyDescent="0.25">
      <c r="A1706" s="27" t="s">
        <v>218</v>
      </c>
      <c r="B1706" s="27">
        <v>1.7659999999999998</v>
      </c>
      <c r="C1706" s="27">
        <v>9.9000000000000005E-2</v>
      </c>
      <c r="D1706" s="27">
        <v>0.14799999999999999</v>
      </c>
      <c r="E1706" s="27">
        <v>0.19</v>
      </c>
      <c r="F1706" s="27">
        <v>0.24</v>
      </c>
      <c r="G1706" s="27">
        <v>0.30499999999999999</v>
      </c>
      <c r="H1706" s="27">
        <v>0.37</v>
      </c>
    </row>
    <row r="1707" spans="1:8" x14ac:dyDescent="0.25">
      <c r="A1707" s="27" t="s">
        <v>219</v>
      </c>
      <c r="B1707" s="27">
        <v>1.9169999999999998</v>
      </c>
      <c r="C1707" s="27">
        <v>0.107</v>
      </c>
      <c r="D1707" s="27">
        <v>0.158</v>
      </c>
      <c r="E1707" s="27">
        <v>0.20300000000000001</v>
      </c>
      <c r="F1707" s="27">
        <v>0.25600000000000001</v>
      </c>
      <c r="G1707" s="27">
        <v>0.32700000000000001</v>
      </c>
      <c r="H1707" s="27">
        <v>0.39400000000000002</v>
      </c>
    </row>
    <row r="1708" spans="1:8" x14ac:dyDescent="0.25">
      <c r="A1708" s="27" t="s">
        <v>220</v>
      </c>
      <c r="B1708" s="27">
        <v>2.08</v>
      </c>
      <c r="C1708" s="27">
        <v>0.115</v>
      </c>
      <c r="D1708" s="27">
        <v>0.16800000000000001</v>
      </c>
      <c r="E1708" s="27">
        <v>0.217</v>
      </c>
      <c r="F1708" s="27">
        <v>0.27300000000000002</v>
      </c>
      <c r="G1708" s="27">
        <v>0.35099999999999998</v>
      </c>
      <c r="H1708" s="27">
        <v>0.41899999999999998</v>
      </c>
    </row>
    <row r="1709" spans="1:8" x14ac:dyDescent="0.25">
      <c r="A1709" s="27" t="s">
        <v>221</v>
      </c>
      <c r="B1709" s="27">
        <v>2.2569999999999997</v>
      </c>
      <c r="C1709" s="27">
        <v>0.124</v>
      </c>
      <c r="D1709" s="27">
        <v>0.17899999999999999</v>
      </c>
      <c r="E1709" s="27">
        <v>0.23100000000000001</v>
      </c>
      <c r="F1709" s="27">
        <v>0.29199999999999998</v>
      </c>
      <c r="G1709" s="27">
        <v>0.377</v>
      </c>
      <c r="H1709" s="27">
        <v>0.44600000000000001</v>
      </c>
    </row>
    <row r="1710" spans="1:8" x14ac:dyDescent="0.25">
      <c r="A1710" s="27" t="s">
        <v>222</v>
      </c>
      <c r="B1710" s="27">
        <v>2.4489999999999998</v>
      </c>
      <c r="C1710" s="27">
        <v>0.13400000000000001</v>
      </c>
      <c r="D1710" s="27">
        <v>0.191</v>
      </c>
      <c r="E1710" s="27">
        <v>0.247</v>
      </c>
      <c r="F1710" s="27">
        <v>0.312</v>
      </c>
      <c r="G1710" s="27">
        <v>0.40500000000000003</v>
      </c>
      <c r="H1710" s="27">
        <v>0.47199999999999998</v>
      </c>
    </row>
    <row r="1711" spans="1:8" x14ac:dyDescent="0.25">
      <c r="A1711" s="27" t="s">
        <v>223</v>
      </c>
      <c r="B1711" s="27">
        <v>2.6579999999999999</v>
      </c>
      <c r="C1711" s="27">
        <v>0.14499999999999999</v>
      </c>
      <c r="D1711" s="27">
        <v>0.20300000000000001</v>
      </c>
      <c r="E1711" s="27">
        <v>0.26400000000000001</v>
      </c>
      <c r="F1711" s="27">
        <v>0.33300000000000002</v>
      </c>
      <c r="G1711" s="27">
        <v>0.435</v>
      </c>
      <c r="H1711" s="27">
        <v>0.50800000000000001</v>
      </c>
    </row>
    <row r="1712" spans="1:8" x14ac:dyDescent="0.25">
      <c r="A1712" s="27" t="s">
        <v>224</v>
      </c>
      <c r="B1712" s="27">
        <v>2.8839999999999999</v>
      </c>
      <c r="C1712" s="27">
        <v>0.157</v>
      </c>
      <c r="D1712" s="27">
        <v>0.216</v>
      </c>
      <c r="E1712" s="27">
        <v>0.28100000000000003</v>
      </c>
      <c r="F1712" s="27">
        <v>0.35599999999999998</v>
      </c>
      <c r="G1712" s="27">
        <v>0.46600000000000003</v>
      </c>
      <c r="H1712" s="27">
        <v>0.54500000000000004</v>
      </c>
    </row>
    <row r="1713" spans="1:8" x14ac:dyDescent="0.25">
      <c r="A1713" s="27" t="s">
        <v>225</v>
      </c>
      <c r="B1713" s="27">
        <v>3.13</v>
      </c>
      <c r="C1713" s="27">
        <v>0.17</v>
      </c>
      <c r="D1713" s="27">
        <v>0.22900000000000001</v>
      </c>
      <c r="E1713" s="27">
        <v>0.3</v>
      </c>
      <c r="F1713" s="27">
        <v>0.38</v>
      </c>
      <c r="G1713" s="27">
        <v>0.5</v>
      </c>
      <c r="H1713" s="27">
        <v>0.58599999999999997</v>
      </c>
    </row>
    <row r="1714" spans="1:8" x14ac:dyDescent="0.25">
      <c r="A1714" s="27" t="s">
        <v>226</v>
      </c>
      <c r="B1714" s="27">
        <v>3.3969999999999998</v>
      </c>
      <c r="C1714" s="27">
        <v>0.184</v>
      </c>
      <c r="D1714" s="27">
        <v>0.24399999999999999</v>
      </c>
      <c r="E1714" s="27">
        <v>0.32</v>
      </c>
      <c r="F1714" s="27">
        <v>0.40500000000000003</v>
      </c>
      <c r="G1714" s="27">
        <v>0.53500000000000003</v>
      </c>
      <c r="H1714" s="27">
        <v>0.629</v>
      </c>
    </row>
    <row r="1715" spans="1:8" x14ac:dyDescent="0.25">
      <c r="A1715" s="27" t="s">
        <v>227</v>
      </c>
      <c r="B1715" s="27">
        <v>3.6859999999999999</v>
      </c>
      <c r="C1715" s="27">
        <v>0.2</v>
      </c>
      <c r="D1715" s="27">
        <v>0.25900000000000001</v>
      </c>
      <c r="E1715" s="27">
        <v>0.34100000000000003</v>
      </c>
      <c r="F1715" s="27">
        <v>0.433</v>
      </c>
      <c r="G1715" s="27">
        <v>0.57199999999999995</v>
      </c>
      <c r="H1715" s="27">
        <v>0.67500000000000004</v>
      </c>
    </row>
    <row r="1716" spans="1:8" x14ac:dyDescent="0.25">
      <c r="A1716" s="27" t="s">
        <v>228</v>
      </c>
      <c r="B1716" s="27">
        <v>4</v>
      </c>
      <c r="C1716" s="27">
        <v>0.216</v>
      </c>
      <c r="D1716" s="27">
        <v>0.27600000000000002</v>
      </c>
      <c r="E1716" s="27">
        <v>0.36299999999999999</v>
      </c>
      <c r="F1716" s="27">
        <v>0.46200000000000002</v>
      </c>
      <c r="G1716" s="27">
        <v>0.61199999999999999</v>
      </c>
      <c r="H1716" s="27">
        <v>0.72299999999999998</v>
      </c>
    </row>
    <row r="1717" spans="1:8" x14ac:dyDescent="0.25">
      <c r="A1717" s="27" t="s">
        <v>229</v>
      </c>
      <c r="B1717" s="27">
        <v>4.34</v>
      </c>
      <c r="C1717" s="27">
        <v>0.23300000000000001</v>
      </c>
      <c r="D1717" s="27">
        <v>0.29699999999999999</v>
      </c>
      <c r="E1717" s="27">
        <v>0.38600000000000001</v>
      </c>
      <c r="F1717" s="27">
        <v>0.49299999999999999</v>
      </c>
      <c r="G1717" s="27">
        <v>0.65400000000000003</v>
      </c>
      <c r="H1717" s="27">
        <v>0.77500000000000002</v>
      </c>
    </row>
    <row r="1718" spans="1:8" x14ac:dyDescent="0.25">
      <c r="A1718" s="27" t="s">
        <v>230</v>
      </c>
      <c r="B1718" s="27">
        <v>4.7090000000000005</v>
      </c>
      <c r="C1718" s="27">
        <v>0.251</v>
      </c>
      <c r="D1718" s="27">
        <v>0.32200000000000001</v>
      </c>
      <c r="E1718" s="27">
        <v>0.41</v>
      </c>
      <c r="F1718" s="27">
        <v>0.52500000000000002</v>
      </c>
      <c r="G1718" s="27">
        <v>0.69799999999999995</v>
      </c>
      <c r="H1718" s="27">
        <v>0.82899999999999996</v>
      </c>
    </row>
    <row r="1719" spans="1:8" x14ac:dyDescent="0.25">
      <c r="A1719" s="27" t="s">
        <v>231</v>
      </c>
      <c r="B1719" s="27">
        <v>5.1100000000000003</v>
      </c>
      <c r="C1719" s="27">
        <v>0.26800000000000002</v>
      </c>
      <c r="D1719" s="27">
        <v>0.34899999999999998</v>
      </c>
      <c r="E1719" s="27">
        <v>0.436</v>
      </c>
      <c r="F1719" s="27">
        <v>0.55900000000000005</v>
      </c>
      <c r="G1719" s="27">
        <v>0.745</v>
      </c>
      <c r="H1719" s="27">
        <v>0.88700000000000001</v>
      </c>
    </row>
    <row r="1720" spans="1:8" x14ac:dyDescent="0.25">
      <c r="A1720" s="27" t="s">
        <v>232</v>
      </c>
      <c r="B1720" s="27">
        <v>5.5449999999999999</v>
      </c>
      <c r="C1720" s="27">
        <v>0.28499999999999998</v>
      </c>
      <c r="D1720" s="27">
        <v>0.378</v>
      </c>
      <c r="E1720" s="27">
        <v>0.46200000000000002</v>
      </c>
      <c r="F1720" s="27">
        <v>0.59499999999999997</v>
      </c>
      <c r="G1720" s="27">
        <v>0.79400000000000004</v>
      </c>
      <c r="H1720" s="27">
        <v>0.94799999999999995</v>
      </c>
    </row>
    <row r="1721" spans="1:8" x14ac:dyDescent="0.25">
      <c r="A1721" s="27" t="s">
        <v>233</v>
      </c>
      <c r="B1721" s="27">
        <v>6.0170000000000003</v>
      </c>
      <c r="C1721" s="27">
        <v>0.30399999999999999</v>
      </c>
      <c r="D1721" s="27">
        <v>0.40699999999999997</v>
      </c>
      <c r="E1721" s="27">
        <v>0.496</v>
      </c>
      <c r="F1721" s="27">
        <v>0.63300000000000001</v>
      </c>
      <c r="G1721" s="27">
        <v>0.84599999999999997</v>
      </c>
      <c r="H1721" s="27">
        <v>1.0129999999999999</v>
      </c>
    </row>
    <row r="1722" spans="1:8" x14ac:dyDescent="0.25">
      <c r="A1722" s="27" t="s">
        <v>234</v>
      </c>
      <c r="B1722" s="27">
        <v>6.5289999999999999</v>
      </c>
      <c r="C1722" s="27">
        <v>0.32300000000000001</v>
      </c>
      <c r="D1722" s="27">
        <v>0.438</v>
      </c>
      <c r="E1722" s="27">
        <v>0.53100000000000003</v>
      </c>
      <c r="F1722" s="27">
        <v>0.67300000000000004</v>
      </c>
      <c r="G1722" s="27">
        <v>0.90100000000000002</v>
      </c>
      <c r="H1722" s="27">
        <v>1.081</v>
      </c>
    </row>
    <row r="1723" spans="1:8" x14ac:dyDescent="0.25">
      <c r="A1723" s="27" t="s">
        <v>235</v>
      </c>
      <c r="B1723" s="27">
        <v>7.0840000000000005</v>
      </c>
      <c r="C1723" s="27">
        <v>0.34399999999999997</v>
      </c>
      <c r="D1723" s="27">
        <v>0.47199999999999998</v>
      </c>
      <c r="E1723" s="27">
        <v>0.56799999999999995</v>
      </c>
      <c r="F1723" s="27">
        <v>0.71399999999999997</v>
      </c>
      <c r="G1723" s="27">
        <v>0.95899999999999996</v>
      </c>
      <c r="H1723" s="27">
        <v>1.153</v>
      </c>
    </row>
    <row r="1724" spans="1:8" x14ac:dyDescent="0.25">
      <c r="A1724" s="27" t="s">
        <v>236</v>
      </c>
      <c r="B1724" s="27">
        <v>7.6870000000000003</v>
      </c>
      <c r="C1724" s="27">
        <v>0.36599999999999999</v>
      </c>
      <c r="D1724" s="27">
        <v>0.50800000000000001</v>
      </c>
      <c r="E1724" s="27">
        <v>0.60699999999999998</v>
      </c>
      <c r="F1724" s="27">
        <v>0.75800000000000001</v>
      </c>
      <c r="G1724" s="27">
        <v>1.02</v>
      </c>
      <c r="H1724" s="27">
        <v>1.2290000000000001</v>
      </c>
    </row>
    <row r="1725" spans="1:8" x14ac:dyDescent="0.25">
      <c r="A1725" s="27" t="s">
        <v>237</v>
      </c>
      <c r="B1725" s="27">
        <v>8.3409999999999993</v>
      </c>
      <c r="C1725" s="27">
        <v>0.39500000000000002</v>
      </c>
      <c r="D1725" s="27">
        <v>0.54700000000000004</v>
      </c>
      <c r="E1725" s="27">
        <v>0.64900000000000002</v>
      </c>
      <c r="F1725" s="27">
        <v>0.81200000000000006</v>
      </c>
      <c r="G1725" s="27">
        <v>1.0840000000000001</v>
      </c>
      <c r="H1725" s="27">
        <v>1.3089999999999999</v>
      </c>
    </row>
    <row r="1726" spans="1:8" x14ac:dyDescent="0.25">
      <c r="A1726" s="27" t="s">
        <v>238</v>
      </c>
      <c r="B1726" s="27">
        <v>9.0499999999999989</v>
      </c>
      <c r="C1726" s="27">
        <v>0.42599999999999999</v>
      </c>
      <c r="D1726" s="27">
        <v>0.58699999999999997</v>
      </c>
      <c r="E1726" s="27">
        <v>0.69699999999999995</v>
      </c>
      <c r="F1726" s="27">
        <v>0.87</v>
      </c>
      <c r="G1726" s="27">
        <v>1.1519999999999999</v>
      </c>
      <c r="H1726" s="27">
        <v>1.3939999999999999</v>
      </c>
    </row>
    <row r="1727" spans="1:8" x14ac:dyDescent="0.25">
      <c r="A1727" s="27" t="s">
        <v>239</v>
      </c>
      <c r="B1727" s="27">
        <v>9.82</v>
      </c>
      <c r="C1727" s="27">
        <v>0.45900000000000002</v>
      </c>
      <c r="D1727" s="27">
        <v>0.625</v>
      </c>
      <c r="E1727" s="27">
        <v>0.75</v>
      </c>
      <c r="F1727" s="27">
        <v>0.93100000000000005</v>
      </c>
      <c r="G1727" s="27">
        <v>1.2230000000000001</v>
      </c>
      <c r="H1727" s="27">
        <v>1.4830000000000001</v>
      </c>
    </row>
    <row r="1728" spans="1:8" x14ac:dyDescent="0.25">
      <c r="A1728" s="27" t="s">
        <v>240</v>
      </c>
      <c r="B1728" s="27">
        <v>10.654999999999999</v>
      </c>
      <c r="C1728" s="27">
        <v>0.49099999999999999</v>
      </c>
      <c r="D1728" s="27">
        <v>0.66500000000000004</v>
      </c>
      <c r="E1728" s="27">
        <v>0.80600000000000005</v>
      </c>
      <c r="F1728" s="27">
        <v>0.996</v>
      </c>
      <c r="G1728" s="27">
        <v>1.298</v>
      </c>
      <c r="H1728" s="27">
        <v>1.577</v>
      </c>
    </row>
    <row r="1729" spans="1:8" x14ac:dyDescent="0.25">
      <c r="A1729" s="27" t="s">
        <v>241</v>
      </c>
      <c r="B1729" s="27">
        <v>11.561</v>
      </c>
      <c r="C1729" s="27">
        <v>0.52100000000000002</v>
      </c>
      <c r="D1729" s="27">
        <v>0.70699999999999996</v>
      </c>
      <c r="E1729" s="27">
        <v>0.86599999999999999</v>
      </c>
      <c r="F1729" s="27">
        <v>1.0640000000000001</v>
      </c>
      <c r="G1729" s="27">
        <v>1.3779999999999999</v>
      </c>
      <c r="H1729" s="27">
        <v>1.6759999999999999</v>
      </c>
    </row>
    <row r="1730" spans="1:8" x14ac:dyDescent="0.25">
      <c r="A1730" s="27" t="s">
        <v>242</v>
      </c>
      <c r="B1730" s="27">
        <v>12.543999999999999</v>
      </c>
      <c r="C1730" s="27">
        <v>0.55300000000000005</v>
      </c>
      <c r="D1730" s="27">
        <v>0.753</v>
      </c>
      <c r="E1730" s="27">
        <v>0.93</v>
      </c>
      <c r="F1730" s="27">
        <v>1.1359999999999999</v>
      </c>
      <c r="G1730" s="27">
        <v>1.48</v>
      </c>
      <c r="H1730" s="27">
        <v>1.78</v>
      </c>
    </row>
    <row r="1731" spans="1:8" x14ac:dyDescent="0.25">
      <c r="A1731" s="27" t="s">
        <v>243</v>
      </c>
      <c r="B1731" s="27">
        <v>13.610999999999999</v>
      </c>
      <c r="C1731" s="27">
        <v>0.58699999999999997</v>
      </c>
      <c r="D1731" s="27">
        <v>0.81100000000000005</v>
      </c>
      <c r="E1731" s="27">
        <v>0.999</v>
      </c>
      <c r="F1731" s="27">
        <v>1.2230000000000001</v>
      </c>
      <c r="G1731" s="27">
        <v>1.585</v>
      </c>
      <c r="H1731" s="27">
        <v>1.89</v>
      </c>
    </row>
    <row r="1732" spans="1:8" x14ac:dyDescent="0.25">
      <c r="A1732" s="27" t="s">
        <v>244</v>
      </c>
      <c r="B1732" s="27">
        <v>14.767999999999999</v>
      </c>
      <c r="C1732" s="27">
        <v>0.623</v>
      </c>
      <c r="D1732" s="27">
        <v>0.874</v>
      </c>
      <c r="E1732" s="27">
        <v>1.0720000000000001</v>
      </c>
      <c r="F1732" s="27">
        <v>1.3149999999999999</v>
      </c>
      <c r="G1732" s="27">
        <v>1.696</v>
      </c>
      <c r="H1732" s="27">
        <v>2.0049999999999999</v>
      </c>
    </row>
    <row r="1733" spans="1:8" x14ac:dyDescent="0.25">
      <c r="A1733" s="27" t="s">
        <v>245</v>
      </c>
      <c r="B1733" s="27">
        <v>16.024000000000001</v>
      </c>
      <c r="C1733" s="27">
        <v>0.66</v>
      </c>
      <c r="D1733" s="27">
        <v>0.94099999999999995</v>
      </c>
      <c r="E1733" s="27">
        <v>1.1519999999999999</v>
      </c>
      <c r="F1733" s="27">
        <v>1.4119999999999999</v>
      </c>
      <c r="G1733" s="27">
        <v>1.8129999999999999</v>
      </c>
      <c r="H1733" s="27">
        <v>2.1269999999999998</v>
      </c>
    </row>
    <row r="1734" spans="1:8" x14ac:dyDescent="0.25">
      <c r="A1734" s="27" t="s">
        <v>246</v>
      </c>
      <c r="B1734" s="27">
        <v>17.387</v>
      </c>
      <c r="C1734" s="27">
        <v>0.7</v>
      </c>
      <c r="D1734" s="27">
        <v>1.004</v>
      </c>
      <c r="E1734" s="27">
        <v>1.2370000000000001</v>
      </c>
      <c r="F1734" s="27">
        <v>1.516</v>
      </c>
      <c r="G1734" s="27">
        <v>1.9370000000000001</v>
      </c>
      <c r="H1734" s="27">
        <v>2.2970000000000002</v>
      </c>
    </row>
    <row r="1735" spans="1:8" x14ac:dyDescent="0.25">
      <c r="A1735" s="27" t="s">
        <v>247</v>
      </c>
      <c r="B1735" s="27">
        <v>18.865000000000002</v>
      </c>
      <c r="C1735" s="27">
        <v>0.74199999999999999</v>
      </c>
      <c r="D1735" s="27">
        <v>1.0660000000000001</v>
      </c>
      <c r="E1735" s="27">
        <v>1.327</v>
      </c>
      <c r="F1735" s="27">
        <v>1.6279999999999999</v>
      </c>
      <c r="G1735" s="27">
        <v>2.0710000000000002</v>
      </c>
      <c r="H1735" s="27">
        <v>2.4580000000000002</v>
      </c>
    </row>
    <row r="1736" spans="1:8" x14ac:dyDescent="0.25">
      <c r="A1736" s="27" t="s">
        <v>248</v>
      </c>
      <c r="B1736" s="27">
        <v>20.469000000000001</v>
      </c>
      <c r="C1736" s="27">
        <v>0.79600000000000004</v>
      </c>
      <c r="D1736" s="27">
        <v>1.1319999999999999</v>
      </c>
      <c r="E1736" s="27">
        <v>1.423</v>
      </c>
      <c r="F1736" s="27">
        <v>1.748</v>
      </c>
      <c r="G1736" s="27">
        <v>2.2210000000000001</v>
      </c>
      <c r="H1736" s="27">
        <v>2.6280000000000001</v>
      </c>
    </row>
    <row r="1737" spans="1:8" x14ac:dyDescent="0.25">
      <c r="A1737" s="27" t="s">
        <v>249</v>
      </c>
      <c r="B1737" s="27">
        <v>22.209</v>
      </c>
      <c r="C1737" s="27">
        <v>0.85499999999999998</v>
      </c>
      <c r="D1737" s="27">
        <v>1.2010000000000001</v>
      </c>
      <c r="E1737" s="27">
        <v>1.52</v>
      </c>
      <c r="F1737" s="27">
        <v>1.8779999999999999</v>
      </c>
      <c r="G1737" s="27">
        <v>2.38</v>
      </c>
      <c r="H1737" s="27">
        <v>2.8079999999999998</v>
      </c>
    </row>
    <row r="1738" spans="1:8" x14ac:dyDescent="0.25">
      <c r="A1738" s="27" t="s">
        <v>250</v>
      </c>
      <c r="B1738" s="27">
        <v>24.097000000000001</v>
      </c>
      <c r="C1738" s="27">
        <v>0.91800000000000004</v>
      </c>
      <c r="D1738" s="27">
        <v>1.274</v>
      </c>
      <c r="E1738" s="27">
        <v>1.621</v>
      </c>
      <c r="F1738" s="27">
        <v>2.016</v>
      </c>
      <c r="G1738" s="27">
        <v>2.5470000000000002</v>
      </c>
      <c r="H1738" s="27">
        <v>2.9969999999999999</v>
      </c>
    </row>
    <row r="1739" spans="1:8" x14ac:dyDescent="0.25">
      <c r="A1739" s="27" t="s">
        <v>251</v>
      </c>
      <c r="B1739" s="27">
        <v>26.146000000000001</v>
      </c>
      <c r="C1739" s="27">
        <v>0.98499999999999999</v>
      </c>
      <c r="D1739" s="27">
        <v>1.351</v>
      </c>
      <c r="E1739" s="27">
        <v>1.728</v>
      </c>
      <c r="F1739" s="27">
        <v>2.1619999999999999</v>
      </c>
      <c r="G1739" s="27">
        <v>2.7240000000000002</v>
      </c>
      <c r="H1739" s="27">
        <v>3.1970000000000001</v>
      </c>
    </row>
    <row r="1740" spans="1:8" x14ac:dyDescent="0.25">
      <c r="A1740" s="27" t="s">
        <v>252</v>
      </c>
      <c r="B1740" s="27">
        <v>28.369</v>
      </c>
      <c r="C1740" s="27">
        <v>1.056</v>
      </c>
      <c r="D1740" s="27">
        <v>1.4319999999999999</v>
      </c>
      <c r="E1740" s="27">
        <v>1.843</v>
      </c>
      <c r="F1740" s="27">
        <v>2.3140000000000001</v>
      </c>
      <c r="G1740" s="27">
        <v>2.911</v>
      </c>
      <c r="H1740" s="27">
        <v>3.42</v>
      </c>
    </row>
    <row r="1741" spans="1:8" x14ac:dyDescent="0.25">
      <c r="A1741" s="27" t="s">
        <v>253</v>
      </c>
      <c r="B1741" s="27">
        <v>30.781000000000002</v>
      </c>
      <c r="C1741" s="27">
        <v>1.1319999999999999</v>
      </c>
      <c r="D1741" s="27">
        <v>1.5249999999999999</v>
      </c>
      <c r="E1741" s="27">
        <v>1.966</v>
      </c>
      <c r="F1741" s="27">
        <v>2.4700000000000002</v>
      </c>
      <c r="G1741" s="27">
        <v>3.109</v>
      </c>
      <c r="H1741" s="27">
        <v>3.6589999999999998</v>
      </c>
    </row>
    <row r="1742" spans="1:8" x14ac:dyDescent="0.25">
      <c r="A1742" s="27" t="s">
        <v>254</v>
      </c>
      <c r="B1742" s="27">
        <v>33.397999999999996</v>
      </c>
      <c r="C1742" s="27">
        <v>1.2130000000000001</v>
      </c>
      <c r="D1742" s="27">
        <v>1.64</v>
      </c>
      <c r="E1742" s="27">
        <v>2.097</v>
      </c>
      <c r="F1742" s="27">
        <v>2.6339999999999999</v>
      </c>
      <c r="G1742" s="27">
        <v>3.3159999999999998</v>
      </c>
      <c r="H1742" s="27">
        <v>3.9119999999999999</v>
      </c>
    </row>
    <row r="1743" spans="1:8" x14ac:dyDescent="0.25">
      <c r="A1743" s="27" t="s">
        <v>255</v>
      </c>
      <c r="B1743" s="27">
        <v>36.236999999999995</v>
      </c>
      <c r="C1743" s="27">
        <v>1.298</v>
      </c>
      <c r="D1743" s="27">
        <v>1.762</v>
      </c>
      <c r="E1743" s="27">
        <v>2.234</v>
      </c>
      <c r="F1743" s="27">
        <v>2.8069999999999999</v>
      </c>
      <c r="G1743" s="27">
        <v>3.5310000000000001</v>
      </c>
      <c r="H1743" s="27">
        <v>4.1779999999999999</v>
      </c>
    </row>
    <row r="1744" spans="1:8" x14ac:dyDescent="0.25">
      <c r="A1744" s="27" t="s">
        <v>256</v>
      </c>
      <c r="B1744" s="27">
        <v>39.317999999999998</v>
      </c>
      <c r="C1744" s="27">
        <v>1.3879999999999999</v>
      </c>
      <c r="D1744" s="27">
        <v>1.891</v>
      </c>
      <c r="E1744" s="27">
        <v>2.44</v>
      </c>
      <c r="F1744" s="27">
        <v>2.992</v>
      </c>
      <c r="G1744" s="27">
        <v>3.7589999999999999</v>
      </c>
      <c r="H1744" s="27">
        <v>4.4619999999999997</v>
      </c>
    </row>
    <row r="1745" spans="1:8" x14ac:dyDescent="0.25">
      <c r="A1745" s="27" t="s">
        <v>257</v>
      </c>
      <c r="B1745" s="27">
        <v>42.660999999999994</v>
      </c>
      <c r="C1745" s="27">
        <v>1.484</v>
      </c>
      <c r="D1745" s="27">
        <v>2.0289999999999999</v>
      </c>
      <c r="E1745" s="27">
        <v>2.6080000000000001</v>
      </c>
      <c r="F1745" s="27">
        <v>3.1920000000000002</v>
      </c>
      <c r="G1745" s="27">
        <v>4.0030000000000001</v>
      </c>
      <c r="H1745" s="27">
        <v>4.758</v>
      </c>
    </row>
    <row r="1746" spans="1:8" x14ac:dyDescent="0.25">
      <c r="A1746" s="27" t="s">
        <v>258</v>
      </c>
      <c r="B1746" s="27">
        <v>46.287999999999997</v>
      </c>
      <c r="C1746" s="27">
        <v>1.585</v>
      </c>
      <c r="D1746" s="27">
        <v>2.1749999999999998</v>
      </c>
      <c r="E1746" s="27">
        <v>2.7879999999999998</v>
      </c>
      <c r="F1746" s="27">
        <v>3.403</v>
      </c>
      <c r="G1746" s="27">
        <v>4.2629999999999999</v>
      </c>
      <c r="H1746" s="27">
        <v>5.0650000000000004</v>
      </c>
    </row>
    <row r="1747" spans="1:8" x14ac:dyDescent="0.25">
      <c r="A1747" s="27" t="s">
        <v>259</v>
      </c>
      <c r="B1747" s="27">
        <v>50.222999999999999</v>
      </c>
      <c r="C1747" s="27">
        <v>1.6910000000000001</v>
      </c>
      <c r="D1747" s="27">
        <v>2.331</v>
      </c>
      <c r="E1747" s="27">
        <v>2.9790000000000001</v>
      </c>
      <c r="F1747" s="27">
        <v>3.6269999999999998</v>
      </c>
      <c r="G1747" s="27">
        <v>4.5519999999999996</v>
      </c>
      <c r="H1747" s="27">
        <v>5.3940000000000001</v>
      </c>
    </row>
    <row r="1748" spans="1:8" x14ac:dyDescent="0.25">
      <c r="A1748" s="27" t="s">
        <v>260</v>
      </c>
      <c r="B1748" s="27">
        <v>54.491999999999997</v>
      </c>
      <c r="C1748" s="27">
        <v>1.804</v>
      </c>
      <c r="D1748" s="27">
        <v>2.4950000000000001</v>
      </c>
      <c r="E1748" s="27">
        <v>3.181</v>
      </c>
      <c r="F1748" s="27">
        <v>3.8620000000000001</v>
      </c>
      <c r="G1748" s="27">
        <v>4.867</v>
      </c>
      <c r="H1748" s="27">
        <v>5.7439999999999998</v>
      </c>
    </row>
    <row r="1749" spans="1:8" x14ac:dyDescent="0.25">
      <c r="A1749" s="27" t="s">
        <v>261</v>
      </c>
      <c r="B1749" s="27">
        <v>59.123999999999995</v>
      </c>
      <c r="C1749" s="27">
        <v>1.923</v>
      </c>
      <c r="D1749" s="27">
        <v>2.67</v>
      </c>
      <c r="E1749" s="27">
        <v>3.3969999999999998</v>
      </c>
      <c r="F1749" s="27">
        <v>4.1109999999999998</v>
      </c>
      <c r="G1749" s="27">
        <v>5.1989999999999998</v>
      </c>
      <c r="H1749" s="27">
        <v>6.1180000000000003</v>
      </c>
    </row>
    <row r="1750" spans="1:8" x14ac:dyDescent="0.25">
      <c r="A1750" s="27" t="s">
        <v>262</v>
      </c>
      <c r="B1750" s="27">
        <v>64.150000000000006</v>
      </c>
      <c r="C1750" s="27">
        <v>2.048</v>
      </c>
      <c r="D1750" s="27">
        <v>2.8540000000000001</v>
      </c>
      <c r="E1750" s="27">
        <v>3.625</v>
      </c>
      <c r="F1750" s="27">
        <v>4.3739999999999997</v>
      </c>
      <c r="G1750" s="27">
        <v>5.5510000000000002</v>
      </c>
      <c r="H1750" s="27">
        <v>6.5369999999999999</v>
      </c>
    </row>
    <row r="1751" spans="1:8" x14ac:dyDescent="0.25">
      <c r="A1751" s="27" t="s">
        <v>263</v>
      </c>
      <c r="B1751" s="27">
        <v>69.603000000000009</v>
      </c>
      <c r="C1751" s="27">
        <v>2.1800000000000002</v>
      </c>
      <c r="D1751" s="27">
        <v>3.0489999999999999</v>
      </c>
      <c r="E1751" s="27">
        <v>3.867</v>
      </c>
      <c r="F1751" s="27">
        <v>4.7409999999999997</v>
      </c>
      <c r="G1751" s="27">
        <v>5.9169999999999998</v>
      </c>
      <c r="H1751" s="27">
        <v>6.9870000000000001</v>
      </c>
    </row>
    <row r="1752" spans="1:8" x14ac:dyDescent="0.25">
      <c r="A1752" s="27" t="s">
        <v>264</v>
      </c>
      <c r="B1752" s="27">
        <v>75.52000000000001</v>
      </c>
      <c r="C1752" s="27">
        <v>2.319</v>
      </c>
      <c r="D1752" s="27">
        <v>3.2549999999999999</v>
      </c>
      <c r="E1752" s="27">
        <v>4.1239999999999997</v>
      </c>
      <c r="F1752" s="27">
        <v>5.0640000000000001</v>
      </c>
      <c r="G1752" s="27">
        <v>6.2889999999999997</v>
      </c>
      <c r="H1752" s="27">
        <v>7.4630000000000001</v>
      </c>
    </row>
    <row r="1753" spans="1:8" x14ac:dyDescent="0.25">
      <c r="A1753" s="27" t="s">
        <v>265</v>
      </c>
      <c r="B1753" s="27">
        <v>81.94</v>
      </c>
      <c r="C1753" s="27">
        <v>2.4630000000000001</v>
      </c>
      <c r="D1753" s="27">
        <v>3.4729999999999999</v>
      </c>
      <c r="E1753" s="27">
        <v>4.3949999999999996</v>
      </c>
      <c r="F1753" s="27">
        <v>5.407</v>
      </c>
      <c r="G1753" s="27">
        <v>6.6790000000000003</v>
      </c>
      <c r="H1753" s="27">
        <v>7.9649999999999999</v>
      </c>
    </row>
    <row r="1754" spans="1:8" x14ac:dyDescent="0.25">
      <c r="A1754" s="27" t="s">
        <v>266</v>
      </c>
      <c r="B1754" s="27">
        <v>88.905000000000001</v>
      </c>
      <c r="C1754" s="27">
        <v>2.61</v>
      </c>
      <c r="D1754" s="27">
        <v>3.702</v>
      </c>
      <c r="E1754" s="27">
        <v>4.6820000000000004</v>
      </c>
      <c r="F1754" s="27">
        <v>5.7709999999999999</v>
      </c>
      <c r="G1754" s="27">
        <v>7.0910000000000002</v>
      </c>
      <c r="H1754" s="27">
        <v>8.468</v>
      </c>
    </row>
    <row r="1755" spans="1:8" x14ac:dyDescent="0.25">
      <c r="A1755" s="27" t="s">
        <v>267</v>
      </c>
      <c r="B1755" s="27">
        <v>96.462000000000003</v>
      </c>
      <c r="C1755" s="27">
        <v>2.7650000000000001</v>
      </c>
      <c r="D1755" s="27">
        <v>3.944</v>
      </c>
      <c r="E1755" s="27">
        <v>4.9859999999999998</v>
      </c>
      <c r="F1755" s="27">
        <v>6.1559999999999997</v>
      </c>
      <c r="G1755" s="27">
        <v>7.524</v>
      </c>
      <c r="H1755" s="27">
        <v>8.9969999999999999</v>
      </c>
    </row>
    <row r="1756" spans="1:8" x14ac:dyDescent="0.25">
      <c r="A1756" s="27" t="s">
        <v>268</v>
      </c>
      <c r="B1756" s="27">
        <v>104.66200000000001</v>
      </c>
      <c r="C1756" s="27">
        <v>2.9289999999999998</v>
      </c>
      <c r="D1756" s="27">
        <v>4.1989999999999998</v>
      </c>
      <c r="E1756" s="27">
        <v>5.3070000000000004</v>
      </c>
      <c r="F1756" s="27">
        <v>6.5640000000000001</v>
      </c>
      <c r="G1756" s="27">
        <v>7.9790000000000001</v>
      </c>
      <c r="H1756" s="27">
        <v>9.5530000000000008</v>
      </c>
    </row>
    <row r="1757" spans="1:8" x14ac:dyDescent="0.25">
      <c r="A1757" s="27" t="s">
        <v>269</v>
      </c>
      <c r="B1757" s="27">
        <v>113.55900000000001</v>
      </c>
      <c r="C1757" s="27">
        <v>3.1019999999999999</v>
      </c>
      <c r="D1757" s="27">
        <v>4.4640000000000004</v>
      </c>
      <c r="E1757" s="27">
        <v>5.6459999999999999</v>
      </c>
      <c r="F1757" s="27">
        <v>6.9960000000000004</v>
      </c>
      <c r="G1757" s="27">
        <v>8.4700000000000006</v>
      </c>
      <c r="H1757" s="27">
        <v>10.138</v>
      </c>
    </row>
    <row r="1758" spans="1:8" x14ac:dyDescent="0.25">
      <c r="A1758" s="27" t="s">
        <v>270</v>
      </c>
      <c r="B1758" s="27">
        <v>123.212</v>
      </c>
      <c r="C1758" s="27">
        <v>3.286</v>
      </c>
      <c r="D1758" s="27">
        <v>4.7320000000000002</v>
      </c>
      <c r="E1758" s="27">
        <v>6.0039999999999996</v>
      </c>
      <c r="F1758" s="27">
        <v>7.4530000000000003</v>
      </c>
      <c r="G1758" s="27">
        <v>9.0150000000000006</v>
      </c>
      <c r="H1758" s="27">
        <v>10.754</v>
      </c>
    </row>
    <row r="1759" spans="1:8" x14ac:dyDescent="0.25">
      <c r="A1759" s="27" t="s">
        <v>271</v>
      </c>
      <c r="B1759" s="27">
        <v>133.68600000000001</v>
      </c>
      <c r="C1759" s="27">
        <v>3.4809999999999999</v>
      </c>
      <c r="D1759" s="27">
        <v>5.0149999999999997</v>
      </c>
      <c r="E1759" s="27">
        <v>6.3810000000000002</v>
      </c>
      <c r="F1759" s="27">
        <v>7.9359999999999999</v>
      </c>
      <c r="G1759" s="27">
        <v>9.6639999999999997</v>
      </c>
      <c r="H1759" s="27">
        <v>11.404</v>
      </c>
    </row>
    <row r="1760" spans="1:8" x14ac:dyDescent="0.25">
      <c r="A1760" s="27" t="s">
        <v>272</v>
      </c>
      <c r="B1760" s="27">
        <v>145.05000000000001</v>
      </c>
      <c r="C1760" s="27">
        <v>3.6880000000000002</v>
      </c>
      <c r="D1760" s="27">
        <v>5.3129999999999997</v>
      </c>
      <c r="E1760" s="27">
        <v>6.766</v>
      </c>
      <c r="F1760" s="27">
        <v>8.4459999999999997</v>
      </c>
      <c r="G1760" s="27">
        <v>10.358000000000001</v>
      </c>
      <c r="H1760" s="27">
        <v>12.148999999999999</v>
      </c>
    </row>
    <row r="1761" spans="1:17" x14ac:dyDescent="0.25">
      <c r="A1761" s="27" t="s">
        <v>273</v>
      </c>
      <c r="B1761" s="27">
        <v>157.38</v>
      </c>
      <c r="C1761" s="27">
        <v>3.907</v>
      </c>
      <c r="D1761" s="27">
        <v>5.63</v>
      </c>
      <c r="E1761" s="27">
        <v>7.1719999999999997</v>
      </c>
      <c r="F1761" s="27">
        <v>8.9849999999999994</v>
      </c>
      <c r="G1761" s="27">
        <v>11.090999999999999</v>
      </c>
      <c r="H1761" s="27">
        <v>12.997999999999999</v>
      </c>
    </row>
    <row r="1762" spans="1:17" x14ac:dyDescent="0.25">
      <c r="A1762" s="27" t="s">
        <v>274</v>
      </c>
      <c r="B1762" s="27">
        <v>170.75800000000001</v>
      </c>
      <c r="C1762" s="27">
        <v>4.1379999999999999</v>
      </c>
      <c r="D1762" s="27">
        <v>5.9660000000000002</v>
      </c>
      <c r="E1762" s="27">
        <v>7.5990000000000002</v>
      </c>
      <c r="F1762" s="27">
        <v>9.5530000000000008</v>
      </c>
      <c r="G1762" s="27">
        <v>11.865</v>
      </c>
      <c r="H1762" s="27">
        <v>13.938000000000001</v>
      </c>
    </row>
    <row r="1763" spans="1:17" x14ac:dyDescent="0.25">
      <c r="A1763" s="27" t="s">
        <v>275</v>
      </c>
      <c r="B1763" s="27">
        <v>185.273</v>
      </c>
      <c r="C1763" s="27">
        <v>4.3789999999999996</v>
      </c>
      <c r="D1763" s="27">
        <v>6.3220000000000001</v>
      </c>
      <c r="E1763" s="27">
        <v>8.048</v>
      </c>
      <c r="F1763" s="27">
        <v>10.153</v>
      </c>
      <c r="G1763" s="27">
        <v>12.686</v>
      </c>
      <c r="H1763" s="27">
        <v>14.933</v>
      </c>
    </row>
    <row r="1764" spans="1:17" x14ac:dyDescent="0.25">
      <c r="A1764" s="27" t="s">
        <v>276</v>
      </c>
      <c r="B1764" s="27">
        <v>201.02199999999999</v>
      </c>
      <c r="C1764" s="27">
        <v>4.7080000000000002</v>
      </c>
      <c r="D1764" s="27">
        <v>6.7009999999999996</v>
      </c>
      <c r="E1764" s="27">
        <v>8.5220000000000002</v>
      </c>
      <c r="F1764" s="27">
        <v>10.772</v>
      </c>
      <c r="G1764" s="27">
        <v>13.55</v>
      </c>
      <c r="H1764" s="27">
        <v>15.986000000000001</v>
      </c>
    </row>
    <row r="1765" spans="1:17" x14ac:dyDescent="0.25">
      <c r="A1765" s="27" t="s">
        <v>277</v>
      </c>
      <c r="B1765" s="27">
        <v>218.10900000000001</v>
      </c>
      <c r="C1765" s="27">
        <v>5.0149999999999997</v>
      </c>
      <c r="D1765" s="27">
        <v>7.1020000000000003</v>
      </c>
      <c r="E1765" s="27">
        <v>9.0210000000000008</v>
      </c>
      <c r="F1765" s="27">
        <v>11.414999999999999</v>
      </c>
      <c r="G1765" s="27">
        <v>14.462</v>
      </c>
      <c r="H1765" s="27">
        <v>17.096</v>
      </c>
    </row>
    <row r="1766" spans="1:17" x14ac:dyDescent="0.25">
      <c r="A1766" s="27" t="s">
        <v>278</v>
      </c>
      <c r="B1766" s="27">
        <v>236.649</v>
      </c>
      <c r="C1766" s="27">
        <v>5.34</v>
      </c>
      <c r="D1766" s="27">
        <v>7.5250000000000004</v>
      </c>
      <c r="E1766" s="27">
        <v>9.5470000000000006</v>
      </c>
      <c r="F1766" s="27">
        <v>12.093</v>
      </c>
      <c r="G1766" s="27">
        <v>15.423999999999999</v>
      </c>
      <c r="H1766" s="27">
        <v>18.273</v>
      </c>
    </row>
    <row r="1767" spans="1:17" x14ac:dyDescent="0.25">
      <c r="A1767" s="27" t="s">
        <v>279</v>
      </c>
      <c r="B1767" s="27">
        <v>256.76499999999999</v>
      </c>
      <c r="C1767" s="27">
        <v>5.681</v>
      </c>
      <c r="D1767" s="27">
        <v>7.9710000000000001</v>
      </c>
      <c r="E1767" s="27">
        <v>10.102</v>
      </c>
      <c r="F1767" s="27">
        <v>12.805999999999999</v>
      </c>
      <c r="G1767" s="27">
        <v>16.437000000000001</v>
      </c>
      <c r="H1767" s="27">
        <v>19.512</v>
      </c>
    </row>
    <row r="1769" spans="1:17" x14ac:dyDescent="0.25">
      <c r="A1769" s="27" t="s">
        <v>595</v>
      </c>
      <c r="J1769" s="34" t="s">
        <v>62</v>
      </c>
      <c r="K1769" s="34" t="s">
        <v>61</v>
      </c>
      <c r="L1769" s="35" t="str">
        <f>$A1769</f>
        <v>Tamworth 0.03</v>
      </c>
      <c r="M1769" s="35" t="str">
        <f t="shared" ref="M1769:Q1769" si="17">$A1769</f>
        <v>Tamworth 0.03</v>
      </c>
      <c r="N1769" s="35" t="str">
        <f t="shared" si="17"/>
        <v>Tamworth 0.03</v>
      </c>
      <c r="O1769" s="35" t="str">
        <f t="shared" si="17"/>
        <v>Tamworth 0.03</v>
      </c>
      <c r="P1769" s="35" t="str">
        <f t="shared" si="17"/>
        <v>Tamworth 0.03</v>
      </c>
      <c r="Q1769" s="35" t="str">
        <f t="shared" si="17"/>
        <v>Tamworth 0.03</v>
      </c>
    </row>
    <row r="1770" spans="1:17" x14ac:dyDescent="0.25">
      <c r="A1770" s="27">
        <v>0.03</v>
      </c>
      <c r="C1770" s="27" t="s">
        <v>57</v>
      </c>
      <c r="J1770" s="34">
        <f>MATCH(Calculator!$E$3,B1772:B1871,1)</f>
        <v>93</v>
      </c>
      <c r="K1770" s="34">
        <f>INDEX(B1772:B1871,MATCH(Calculator!$E$3,B1772:B1871,1))</f>
        <v>145.05000000000001</v>
      </c>
      <c r="L1770" s="34">
        <f>INDEX(C1772:C$10000,$J1770)</f>
        <v>4.68</v>
      </c>
      <c r="M1770" s="34">
        <f>INDEX(D1772:D$10000,$J1770)</f>
        <v>6.5090000000000003</v>
      </c>
      <c r="N1770" s="34">
        <f>INDEX(E1772:E$10000,$J1770)</f>
        <v>8.2750000000000004</v>
      </c>
      <c r="O1770" s="34">
        <f>INDEX(F1772:F$10000,$J1770)</f>
        <v>10.002000000000001</v>
      </c>
      <c r="P1770" s="34">
        <f>INDEX(G1772:G$10000,$J1770)</f>
        <v>12.669</v>
      </c>
      <c r="Q1770" s="34">
        <f>INDEX(H1772:H$10000,$J1770)</f>
        <v>14.903</v>
      </c>
    </row>
    <row r="1771" spans="1:17" x14ac:dyDescent="0.25">
      <c r="A1771" s="27" t="s">
        <v>58</v>
      </c>
      <c r="B1771" s="27" t="s">
        <v>56</v>
      </c>
      <c r="C1771" s="27" t="s">
        <v>54</v>
      </c>
      <c r="D1771" s="27" t="s">
        <v>55</v>
      </c>
      <c r="E1771" s="27">
        <v>0.1</v>
      </c>
      <c r="F1771" s="27">
        <v>0.05</v>
      </c>
      <c r="G1771" s="27">
        <v>0.02</v>
      </c>
      <c r="H1771" s="27">
        <v>0.01</v>
      </c>
      <c r="J1771" s="34">
        <f>MATCH(Calculator!$E$3,B1772:B1871,1)+1</f>
        <v>94</v>
      </c>
      <c r="K1771" s="34">
        <f>INDEX(B1772:B1871,MATCH(Calculator!$E$3,B1772:B1871,1)+1)</f>
        <v>157.38</v>
      </c>
      <c r="L1771" s="34">
        <f>INDEX(C1772:C$9999,$J1771)</f>
        <v>4.984</v>
      </c>
      <c r="M1771" s="34">
        <f>INDEX(D1772:D$9999,$J1771)</f>
        <v>6.9569999999999999</v>
      </c>
      <c r="N1771" s="34">
        <f>INDEX(E1772:E$9999,$J1771)</f>
        <v>8.83</v>
      </c>
      <c r="O1771" s="34">
        <f>INDEX(F1772:F$9999,$J1771)</f>
        <v>10.638</v>
      </c>
      <c r="P1771" s="34">
        <f>INDEX(G1772:G$9999,$J1771)</f>
        <v>13.522</v>
      </c>
      <c r="Q1771" s="34">
        <f>INDEX(H1772:H$9999,$J1771)</f>
        <v>15.936</v>
      </c>
    </row>
    <row r="1772" spans="1:17" ht="15.75" thickBot="1" x14ac:dyDescent="0.3">
      <c r="A1772" s="27" t="s">
        <v>281</v>
      </c>
      <c r="B1772" s="27">
        <v>2.5000000000000001E-2</v>
      </c>
      <c r="C1772" s="27">
        <v>3.0000000000000001E-3</v>
      </c>
      <c r="D1772" s="27">
        <v>4.0000000000000001E-3</v>
      </c>
      <c r="E1772" s="27">
        <v>6.0000000000000001E-3</v>
      </c>
      <c r="F1772" s="27">
        <v>7.0000000000000001E-3</v>
      </c>
      <c r="G1772" s="27">
        <v>8.9999999999999993E-3</v>
      </c>
      <c r="H1772" s="27">
        <v>0.01</v>
      </c>
      <c r="L1772" s="36">
        <f>_xlfn.FORECAST.LINEAR(Calculator!$E$3,L1770:L1771,K1770:K1771)</f>
        <v>4.8020437956204374</v>
      </c>
      <c r="M1772" s="36">
        <f>_xlfn.FORECAST.LINEAR(Calculator!$E$3,M1770:M1771,K1770:K1771)</f>
        <v>6.6888540145985402</v>
      </c>
      <c r="N1772" s="36">
        <f>_xlfn.FORECAST.LINEAR(Calculator!$E$3,N1770:N1771,K1770:K1771)</f>
        <v>8.4978102189781026</v>
      </c>
      <c r="O1772" s="36">
        <f>_xlfn.FORECAST.LINEAR(Calculator!$E$3,O1770:O1771,K1770:K1771)</f>
        <v>10.257328467153286</v>
      </c>
      <c r="P1772" s="36">
        <f>_xlfn.FORECAST.LINEAR(Calculator!$E$3,P1770:P1771,K1770:K1771)</f>
        <v>13.011445255474452</v>
      </c>
      <c r="Q1772" s="36">
        <f>_xlfn.FORECAST.LINEAR(Calculator!$E$3,Q1770:Q1771,K1770:K1771)</f>
        <v>15.317708029197078</v>
      </c>
    </row>
    <row r="1773" spans="1:17" x14ac:dyDescent="0.25">
      <c r="A1773" s="27" t="s">
        <v>282</v>
      </c>
      <c r="B1773" s="27">
        <v>0.04</v>
      </c>
      <c r="C1773" s="27">
        <v>4.0000000000000001E-3</v>
      </c>
      <c r="D1773" s="27">
        <v>7.0000000000000001E-3</v>
      </c>
      <c r="E1773" s="27">
        <v>8.0000000000000002E-3</v>
      </c>
      <c r="F1773" s="27">
        <v>0.01</v>
      </c>
      <c r="G1773" s="27">
        <v>1.2999999999999999E-2</v>
      </c>
      <c r="H1773" s="27">
        <v>1.4999999999999999E-2</v>
      </c>
    </row>
    <row r="1774" spans="1:17" x14ac:dyDescent="0.25">
      <c r="A1774" s="27" t="s">
        <v>283</v>
      </c>
      <c r="B1774" s="27">
        <v>5.5E-2</v>
      </c>
      <c r="C1774" s="27">
        <v>6.0000000000000001E-3</v>
      </c>
      <c r="D1774" s="27">
        <v>8.9999999999999993E-3</v>
      </c>
      <c r="E1774" s="27">
        <v>1.0999999999999999E-2</v>
      </c>
      <c r="F1774" s="27">
        <v>1.4E-2</v>
      </c>
      <c r="G1774" s="27">
        <v>1.7000000000000001E-2</v>
      </c>
      <c r="H1774" s="27">
        <v>0.02</v>
      </c>
    </row>
    <row r="1775" spans="1:17" x14ac:dyDescent="0.25">
      <c r="A1775" s="27" t="s">
        <v>284</v>
      </c>
      <c r="B1775" s="27">
        <v>7.0000000000000007E-2</v>
      </c>
      <c r="C1775" s="27">
        <v>7.0000000000000001E-3</v>
      </c>
      <c r="D1775" s="27">
        <v>1.0999999999999999E-2</v>
      </c>
      <c r="E1775" s="27">
        <v>1.4E-2</v>
      </c>
      <c r="F1775" s="27">
        <v>1.7000000000000001E-2</v>
      </c>
      <c r="G1775" s="27">
        <v>2.1000000000000001E-2</v>
      </c>
      <c r="H1775" s="27">
        <v>2.5000000000000001E-2</v>
      </c>
    </row>
    <row r="1776" spans="1:17" x14ac:dyDescent="0.25">
      <c r="A1776" s="27" t="s">
        <v>285</v>
      </c>
      <c r="B1776" s="27">
        <v>8.5000000000000006E-2</v>
      </c>
      <c r="C1776" s="27">
        <v>8.9999999999999993E-3</v>
      </c>
      <c r="D1776" s="27">
        <v>1.2999999999999999E-2</v>
      </c>
      <c r="E1776" s="27">
        <v>1.6E-2</v>
      </c>
      <c r="F1776" s="27">
        <v>0.02</v>
      </c>
      <c r="G1776" s="27">
        <v>2.5000000000000001E-2</v>
      </c>
      <c r="H1776" s="27">
        <v>0.03</v>
      </c>
    </row>
    <row r="1777" spans="1:8" x14ac:dyDescent="0.25">
      <c r="A1777" s="27" t="s">
        <v>286</v>
      </c>
      <c r="B1777" s="27">
        <v>0.1</v>
      </c>
      <c r="C1777" s="27">
        <v>1.0999999999999999E-2</v>
      </c>
      <c r="D1777" s="27">
        <v>1.4999999999999999E-2</v>
      </c>
      <c r="E1777" s="27">
        <v>1.9E-2</v>
      </c>
      <c r="F1777" s="27">
        <v>2.3E-2</v>
      </c>
      <c r="G1777" s="27">
        <v>2.9000000000000001E-2</v>
      </c>
      <c r="H1777" s="27">
        <v>3.4000000000000002E-2</v>
      </c>
    </row>
    <row r="1778" spans="1:8" x14ac:dyDescent="0.25">
      <c r="A1778" s="27" t="s">
        <v>287</v>
      </c>
      <c r="B1778" s="27">
        <v>0.115</v>
      </c>
      <c r="C1778" s="27">
        <v>1.2E-2</v>
      </c>
      <c r="D1778" s="27">
        <v>1.7000000000000001E-2</v>
      </c>
      <c r="E1778" s="27">
        <v>2.1000000000000001E-2</v>
      </c>
      <c r="F1778" s="27">
        <v>2.5999999999999999E-2</v>
      </c>
      <c r="G1778" s="27">
        <v>3.4000000000000002E-2</v>
      </c>
      <c r="H1778" s="27">
        <v>3.9E-2</v>
      </c>
    </row>
    <row r="1779" spans="1:8" x14ac:dyDescent="0.25">
      <c r="A1779" s="27" t="s">
        <v>288</v>
      </c>
      <c r="B1779" s="27">
        <v>0.13</v>
      </c>
      <c r="C1779" s="27">
        <v>1.4E-2</v>
      </c>
      <c r="D1779" s="27">
        <v>1.9E-2</v>
      </c>
      <c r="E1779" s="27">
        <v>2.4E-2</v>
      </c>
      <c r="F1779" s="27">
        <v>2.9000000000000001E-2</v>
      </c>
      <c r="G1779" s="27">
        <v>3.7999999999999999E-2</v>
      </c>
      <c r="H1779" s="27">
        <v>4.3999999999999997E-2</v>
      </c>
    </row>
    <row r="1780" spans="1:8" x14ac:dyDescent="0.25">
      <c r="A1780" s="27" t="s">
        <v>289</v>
      </c>
      <c r="B1780" s="27">
        <v>0.14499999999999999</v>
      </c>
      <c r="C1780" s="27">
        <v>1.4999999999999999E-2</v>
      </c>
      <c r="D1780" s="27">
        <v>0.02</v>
      </c>
      <c r="E1780" s="27">
        <v>2.5999999999999999E-2</v>
      </c>
      <c r="F1780" s="27">
        <v>3.2000000000000001E-2</v>
      </c>
      <c r="G1780" s="27">
        <v>4.1000000000000002E-2</v>
      </c>
      <c r="H1780" s="27">
        <v>4.8000000000000001E-2</v>
      </c>
    </row>
    <row r="1781" spans="1:8" x14ac:dyDescent="0.25">
      <c r="A1781" s="27" t="s">
        <v>290</v>
      </c>
      <c r="B1781" s="27">
        <v>0.16</v>
      </c>
      <c r="C1781" s="27">
        <v>1.6E-2</v>
      </c>
      <c r="D1781" s="27">
        <v>2.3E-2</v>
      </c>
      <c r="E1781" s="27">
        <v>2.8000000000000001E-2</v>
      </c>
      <c r="F1781" s="27">
        <v>3.5000000000000003E-2</v>
      </c>
      <c r="G1781" s="27">
        <v>4.4999999999999998E-2</v>
      </c>
      <c r="H1781" s="27">
        <v>5.2999999999999999E-2</v>
      </c>
    </row>
    <row r="1782" spans="1:8" x14ac:dyDescent="0.25">
      <c r="A1782" s="27" t="s">
        <v>291</v>
      </c>
      <c r="B1782" s="27">
        <v>0.17499999999999999</v>
      </c>
      <c r="C1782" s="27">
        <v>1.7000000000000001E-2</v>
      </c>
      <c r="D1782" s="27">
        <v>2.5000000000000001E-2</v>
      </c>
      <c r="E1782" s="27">
        <v>0.03</v>
      </c>
      <c r="F1782" s="27">
        <v>3.7999999999999999E-2</v>
      </c>
      <c r="G1782" s="27">
        <v>4.9000000000000002E-2</v>
      </c>
      <c r="H1782" s="27">
        <v>5.8000000000000003E-2</v>
      </c>
    </row>
    <row r="1783" spans="1:8" x14ac:dyDescent="0.25">
      <c r="A1783" s="27" t="s">
        <v>292</v>
      </c>
      <c r="B1783" s="27">
        <v>0.19</v>
      </c>
      <c r="C1783" s="27">
        <v>1.7999999999999999E-2</v>
      </c>
      <c r="D1783" s="27">
        <v>2.5999999999999999E-2</v>
      </c>
      <c r="E1783" s="27">
        <v>3.2000000000000001E-2</v>
      </c>
      <c r="F1783" s="27">
        <v>4.1000000000000002E-2</v>
      </c>
      <c r="G1783" s="27">
        <v>5.2999999999999999E-2</v>
      </c>
      <c r="H1783" s="27">
        <v>6.2E-2</v>
      </c>
    </row>
    <row r="1784" spans="1:8" x14ac:dyDescent="0.25">
      <c r="A1784" s="27" t="s">
        <v>293</v>
      </c>
      <c r="B1784" s="27">
        <v>0.20699999999999999</v>
      </c>
      <c r="C1784" s="27">
        <v>1.9E-2</v>
      </c>
      <c r="D1784" s="27">
        <v>2.9000000000000001E-2</v>
      </c>
      <c r="E1784" s="27">
        <v>3.5000000000000003E-2</v>
      </c>
      <c r="F1784" s="27">
        <v>4.3999999999999997E-2</v>
      </c>
      <c r="G1784" s="27">
        <v>5.7000000000000002E-2</v>
      </c>
      <c r="H1784" s="27">
        <v>6.7000000000000004E-2</v>
      </c>
    </row>
    <row r="1785" spans="1:8" x14ac:dyDescent="0.25">
      <c r="A1785" s="27" t="s">
        <v>294</v>
      </c>
      <c r="B1785" s="27">
        <v>0.22500000000000001</v>
      </c>
      <c r="C1785" s="27">
        <v>2.1000000000000001E-2</v>
      </c>
      <c r="D1785" s="27">
        <v>3.1E-2</v>
      </c>
      <c r="E1785" s="27">
        <v>3.6999999999999998E-2</v>
      </c>
      <c r="F1785" s="27">
        <v>4.7E-2</v>
      </c>
      <c r="G1785" s="27">
        <v>6.2E-2</v>
      </c>
      <c r="H1785" s="27">
        <v>7.1999999999999995E-2</v>
      </c>
    </row>
    <row r="1786" spans="1:8" x14ac:dyDescent="0.25">
      <c r="A1786" s="27" t="s">
        <v>295</v>
      </c>
      <c r="B1786" s="27">
        <v>0.245</v>
      </c>
      <c r="C1786" s="27">
        <v>2.1999999999999999E-2</v>
      </c>
      <c r="D1786" s="27">
        <v>3.3000000000000002E-2</v>
      </c>
      <c r="E1786" s="27">
        <v>0.04</v>
      </c>
      <c r="F1786" s="27">
        <v>5.0999999999999997E-2</v>
      </c>
      <c r="G1786" s="27">
        <v>6.7000000000000004E-2</v>
      </c>
      <c r="H1786" s="27">
        <v>7.6999999999999999E-2</v>
      </c>
    </row>
    <row r="1787" spans="1:8" x14ac:dyDescent="0.25">
      <c r="A1787" s="27" t="s">
        <v>296</v>
      </c>
      <c r="B1787" s="27">
        <v>0.26600000000000001</v>
      </c>
      <c r="C1787" s="27">
        <v>2.3E-2</v>
      </c>
      <c r="D1787" s="27">
        <v>3.5999999999999997E-2</v>
      </c>
      <c r="E1787" s="27">
        <v>4.2999999999999997E-2</v>
      </c>
      <c r="F1787" s="27">
        <v>5.3999999999999999E-2</v>
      </c>
      <c r="G1787" s="27">
        <v>7.1999999999999995E-2</v>
      </c>
      <c r="H1787" s="27">
        <v>8.3000000000000004E-2</v>
      </c>
    </row>
    <row r="1788" spans="1:8" x14ac:dyDescent="0.25">
      <c r="A1788" s="27" t="s">
        <v>297</v>
      </c>
      <c r="B1788" s="27">
        <v>0.28899999999999998</v>
      </c>
      <c r="C1788" s="27">
        <v>2.5000000000000001E-2</v>
      </c>
      <c r="D1788" s="27">
        <v>3.9E-2</v>
      </c>
      <c r="E1788" s="27">
        <v>4.5999999999999999E-2</v>
      </c>
      <c r="F1788" s="27">
        <v>5.8000000000000003E-2</v>
      </c>
      <c r="G1788" s="27">
        <v>7.6999999999999999E-2</v>
      </c>
      <c r="H1788" s="27">
        <v>0.09</v>
      </c>
    </row>
    <row r="1789" spans="1:8" x14ac:dyDescent="0.25">
      <c r="A1789" s="27" t="s">
        <v>298</v>
      </c>
      <c r="B1789" s="27">
        <v>0.314</v>
      </c>
      <c r="C1789" s="27">
        <v>2.7E-2</v>
      </c>
      <c r="D1789" s="27">
        <v>4.2000000000000003E-2</v>
      </c>
      <c r="E1789" s="27">
        <v>0.05</v>
      </c>
      <c r="F1789" s="27">
        <v>6.2E-2</v>
      </c>
      <c r="G1789" s="27">
        <v>8.3000000000000004E-2</v>
      </c>
      <c r="H1789" s="27">
        <v>9.7000000000000003E-2</v>
      </c>
    </row>
    <row r="1790" spans="1:8" x14ac:dyDescent="0.25">
      <c r="A1790" s="27" t="s">
        <v>299</v>
      </c>
      <c r="B1790" s="27">
        <v>0.34100000000000003</v>
      </c>
      <c r="C1790" s="27">
        <v>2.9000000000000001E-2</v>
      </c>
      <c r="D1790" s="27">
        <v>4.4999999999999998E-2</v>
      </c>
      <c r="E1790" s="27">
        <v>5.3999999999999999E-2</v>
      </c>
      <c r="F1790" s="27">
        <v>6.6000000000000003E-2</v>
      </c>
      <c r="G1790" s="27">
        <v>8.8999999999999996E-2</v>
      </c>
      <c r="H1790" s="27">
        <v>0.105</v>
      </c>
    </row>
    <row r="1791" spans="1:8" x14ac:dyDescent="0.25">
      <c r="A1791" s="27" t="s">
        <v>300</v>
      </c>
      <c r="B1791" s="27">
        <v>0.37</v>
      </c>
      <c r="C1791" s="27">
        <v>3.1E-2</v>
      </c>
      <c r="D1791" s="27">
        <v>4.8000000000000001E-2</v>
      </c>
      <c r="E1791" s="27">
        <v>5.8000000000000003E-2</v>
      </c>
      <c r="F1791" s="27">
        <v>7.0999999999999994E-2</v>
      </c>
      <c r="G1791" s="27">
        <v>9.5000000000000001E-2</v>
      </c>
      <c r="H1791" s="27">
        <v>0.112</v>
      </c>
    </row>
    <row r="1792" spans="1:8" x14ac:dyDescent="0.25">
      <c r="A1792" s="27" t="s">
        <v>301</v>
      </c>
      <c r="B1792" s="27">
        <v>0.40200000000000002</v>
      </c>
      <c r="C1792" s="27">
        <v>3.4000000000000002E-2</v>
      </c>
      <c r="D1792" s="27">
        <v>5.1999999999999998E-2</v>
      </c>
      <c r="E1792" s="27">
        <v>6.3E-2</v>
      </c>
      <c r="F1792" s="27">
        <v>7.5999999999999998E-2</v>
      </c>
      <c r="G1792" s="27">
        <v>0.10199999999999999</v>
      </c>
      <c r="H1792" s="27">
        <v>0.121</v>
      </c>
    </row>
    <row r="1793" spans="1:8" x14ac:dyDescent="0.25">
      <c r="A1793" s="27" t="s">
        <v>302</v>
      </c>
      <c r="B1793" s="27">
        <v>0.437</v>
      </c>
      <c r="C1793" s="27">
        <v>3.7999999999999999E-2</v>
      </c>
      <c r="D1793" s="27">
        <v>5.6000000000000001E-2</v>
      </c>
      <c r="E1793" s="27">
        <v>6.8000000000000005E-2</v>
      </c>
      <c r="F1793" s="27">
        <v>8.2000000000000003E-2</v>
      </c>
      <c r="G1793" s="27">
        <v>0.109</v>
      </c>
      <c r="H1793" s="27">
        <v>0.13</v>
      </c>
    </row>
    <row r="1794" spans="1:8" x14ac:dyDescent="0.25">
      <c r="A1794" s="27" t="s">
        <v>303</v>
      </c>
      <c r="B1794" s="27">
        <v>0.47499999999999998</v>
      </c>
      <c r="C1794" s="27">
        <v>0.04</v>
      </c>
      <c r="D1794" s="27">
        <v>0.06</v>
      </c>
      <c r="E1794" s="27">
        <v>7.2999999999999995E-2</v>
      </c>
      <c r="F1794" s="27">
        <v>8.7999999999999995E-2</v>
      </c>
      <c r="G1794" s="27">
        <v>0.11700000000000001</v>
      </c>
      <c r="H1794" s="27">
        <v>0.13900000000000001</v>
      </c>
    </row>
    <row r="1795" spans="1:8" x14ac:dyDescent="0.25">
      <c r="A1795" s="27" t="s">
        <v>304</v>
      </c>
      <c r="B1795" s="27">
        <v>0.51600000000000001</v>
      </c>
      <c r="C1795" s="27">
        <v>4.2999999999999997E-2</v>
      </c>
      <c r="D1795" s="27">
        <v>6.4000000000000001E-2</v>
      </c>
      <c r="E1795" s="27">
        <v>7.9000000000000001E-2</v>
      </c>
      <c r="F1795" s="27">
        <v>9.5000000000000001E-2</v>
      </c>
      <c r="G1795" s="27">
        <v>0.125</v>
      </c>
      <c r="H1795" s="27">
        <v>0.14899999999999999</v>
      </c>
    </row>
    <row r="1796" spans="1:8" x14ac:dyDescent="0.25">
      <c r="A1796" s="27" t="s">
        <v>305</v>
      </c>
      <c r="B1796" s="27">
        <v>0.56000000000000005</v>
      </c>
      <c r="C1796" s="27">
        <v>4.5999999999999999E-2</v>
      </c>
      <c r="D1796" s="27">
        <v>6.8000000000000005E-2</v>
      </c>
      <c r="E1796" s="27">
        <v>8.4000000000000005E-2</v>
      </c>
      <c r="F1796" s="27">
        <v>0.10299999999999999</v>
      </c>
      <c r="G1796" s="27">
        <v>0.13300000000000001</v>
      </c>
      <c r="H1796" s="27">
        <v>0.16</v>
      </c>
    </row>
    <row r="1797" spans="1:8" x14ac:dyDescent="0.25">
      <c r="A1797" s="27" t="s">
        <v>306</v>
      </c>
      <c r="B1797" s="27">
        <v>0.60799999999999998</v>
      </c>
      <c r="C1797" s="27">
        <v>4.9000000000000002E-2</v>
      </c>
      <c r="D1797" s="27">
        <v>7.2999999999999995E-2</v>
      </c>
      <c r="E1797" s="27">
        <v>9.0999999999999998E-2</v>
      </c>
      <c r="F1797" s="27">
        <v>0.111</v>
      </c>
      <c r="G1797" s="27">
        <v>0.14199999999999999</v>
      </c>
      <c r="H1797" s="27">
        <v>0.17100000000000001</v>
      </c>
    </row>
    <row r="1798" spans="1:8" x14ac:dyDescent="0.25">
      <c r="A1798" s="27" t="s">
        <v>307</v>
      </c>
      <c r="B1798" s="27">
        <v>0.66</v>
      </c>
      <c r="C1798" s="27">
        <v>5.2999999999999999E-2</v>
      </c>
      <c r="D1798" s="27">
        <v>7.8E-2</v>
      </c>
      <c r="E1798" s="27">
        <v>9.7000000000000003E-2</v>
      </c>
      <c r="F1798" s="27">
        <v>0.11899999999999999</v>
      </c>
      <c r="G1798" s="27">
        <v>0.154</v>
      </c>
      <c r="H1798" s="27">
        <v>0.182</v>
      </c>
    </row>
    <row r="1799" spans="1:8" x14ac:dyDescent="0.25">
      <c r="A1799" s="27" t="s">
        <v>308</v>
      </c>
      <c r="B1799" s="27">
        <v>0.71699999999999997</v>
      </c>
      <c r="C1799" s="27">
        <v>5.7000000000000002E-2</v>
      </c>
      <c r="D1799" s="27">
        <v>8.4000000000000005E-2</v>
      </c>
      <c r="E1799" s="27">
        <v>0.104</v>
      </c>
      <c r="F1799" s="27">
        <v>0.128</v>
      </c>
      <c r="G1799" s="27">
        <v>0.16500000000000001</v>
      </c>
      <c r="H1799" s="27">
        <v>0.19500000000000001</v>
      </c>
    </row>
    <row r="1800" spans="1:8" x14ac:dyDescent="0.25">
      <c r="A1800" s="27" t="s">
        <v>309</v>
      </c>
      <c r="B1800" s="27">
        <v>0.77800000000000002</v>
      </c>
      <c r="C1800" s="27">
        <v>6.0999999999999999E-2</v>
      </c>
      <c r="D1800" s="27">
        <v>8.8999999999999996E-2</v>
      </c>
      <c r="E1800" s="27">
        <v>0.112</v>
      </c>
      <c r="F1800" s="27">
        <v>0.13800000000000001</v>
      </c>
      <c r="G1800" s="27">
        <v>0.17599999999999999</v>
      </c>
      <c r="H1800" s="27">
        <v>0.20799999999999999</v>
      </c>
    </row>
    <row r="1801" spans="1:8" x14ac:dyDescent="0.25">
      <c r="A1801" s="27" t="s">
        <v>310</v>
      </c>
      <c r="B1801" s="27">
        <v>0.84499999999999997</v>
      </c>
      <c r="C1801" s="27">
        <v>6.6000000000000003E-2</v>
      </c>
      <c r="D1801" s="27">
        <v>9.5000000000000001E-2</v>
      </c>
      <c r="E1801" s="27">
        <v>0.12</v>
      </c>
      <c r="F1801" s="27">
        <v>0.14799999999999999</v>
      </c>
      <c r="G1801" s="27">
        <v>0.192</v>
      </c>
      <c r="H1801" s="27">
        <v>0.22600000000000001</v>
      </c>
    </row>
    <row r="1802" spans="1:8" x14ac:dyDescent="0.25">
      <c r="A1802" s="27" t="s">
        <v>311</v>
      </c>
      <c r="B1802" s="27">
        <v>0.91700000000000004</v>
      </c>
      <c r="C1802" s="27">
        <v>7.0999999999999994E-2</v>
      </c>
      <c r="D1802" s="27">
        <v>0.10100000000000001</v>
      </c>
      <c r="E1802" s="27">
        <v>0.125</v>
      </c>
      <c r="F1802" s="27">
        <v>0.159</v>
      </c>
      <c r="G1802" s="27">
        <v>0.20699999999999999</v>
      </c>
      <c r="H1802" s="27">
        <v>0.24099999999999999</v>
      </c>
    </row>
    <row r="1803" spans="1:8" x14ac:dyDescent="0.25">
      <c r="A1803" s="27" t="s">
        <v>312</v>
      </c>
      <c r="B1803" s="27">
        <v>0.995</v>
      </c>
      <c r="C1803" s="27">
        <v>7.5999999999999998E-2</v>
      </c>
      <c r="D1803" s="27">
        <v>0.107</v>
      </c>
      <c r="E1803" s="27">
        <v>0.13500000000000001</v>
      </c>
      <c r="F1803" s="27">
        <v>0.17100000000000001</v>
      </c>
      <c r="G1803" s="27">
        <v>0.223</v>
      </c>
      <c r="H1803" s="27">
        <v>0.25800000000000001</v>
      </c>
    </row>
    <row r="1804" spans="1:8" x14ac:dyDescent="0.25">
      <c r="A1804" s="27" t="s">
        <v>313</v>
      </c>
      <c r="B1804" s="27">
        <v>1.0799999999999998</v>
      </c>
      <c r="C1804" s="27">
        <v>8.1000000000000003E-2</v>
      </c>
      <c r="D1804" s="27">
        <v>0.114</v>
      </c>
      <c r="E1804" s="27">
        <v>0.14499999999999999</v>
      </c>
      <c r="F1804" s="27">
        <v>0.183</v>
      </c>
      <c r="G1804" s="27">
        <v>0.24</v>
      </c>
      <c r="H1804" s="27">
        <v>0.27600000000000002</v>
      </c>
    </row>
    <row r="1805" spans="1:8" x14ac:dyDescent="0.25">
      <c r="A1805" s="27" t="s">
        <v>314</v>
      </c>
      <c r="B1805" s="27">
        <v>1.1719999999999999</v>
      </c>
      <c r="C1805" s="27">
        <v>8.5999999999999993E-2</v>
      </c>
      <c r="D1805" s="27">
        <v>0.122</v>
      </c>
      <c r="E1805" s="27">
        <v>0.156</v>
      </c>
      <c r="F1805" s="27">
        <v>0.19600000000000001</v>
      </c>
      <c r="G1805" s="27">
        <v>0.25800000000000001</v>
      </c>
      <c r="H1805" s="27">
        <v>0.29499999999999998</v>
      </c>
    </row>
    <row r="1806" spans="1:8" x14ac:dyDescent="0.25">
      <c r="A1806" s="27" t="s">
        <v>315</v>
      </c>
      <c r="B1806" s="27">
        <v>1.2719999999999998</v>
      </c>
      <c r="C1806" s="27">
        <v>9.1999999999999998E-2</v>
      </c>
      <c r="D1806" s="27">
        <v>0.13100000000000001</v>
      </c>
      <c r="E1806" s="27">
        <v>0.16800000000000001</v>
      </c>
      <c r="F1806" s="27">
        <v>0.21</v>
      </c>
      <c r="G1806" s="27">
        <v>0.27700000000000002</v>
      </c>
      <c r="H1806" s="27">
        <v>0.32400000000000001</v>
      </c>
    </row>
    <row r="1807" spans="1:8" x14ac:dyDescent="0.25">
      <c r="A1807" s="27" t="s">
        <v>316</v>
      </c>
      <c r="B1807" s="27">
        <v>1.3809999999999998</v>
      </c>
      <c r="C1807" s="27">
        <v>9.9000000000000005E-2</v>
      </c>
      <c r="D1807" s="27">
        <v>0.14099999999999999</v>
      </c>
      <c r="E1807" s="27">
        <v>0.18</v>
      </c>
      <c r="F1807" s="27">
        <v>0.22500000000000001</v>
      </c>
      <c r="G1807" s="27">
        <v>0.29799999999999999</v>
      </c>
      <c r="H1807" s="27">
        <v>0.34899999999999998</v>
      </c>
    </row>
    <row r="1808" spans="1:8" x14ac:dyDescent="0.25">
      <c r="A1808" s="27" t="s">
        <v>317</v>
      </c>
      <c r="B1808" s="27">
        <v>1.4989999999999999</v>
      </c>
      <c r="C1808" s="27">
        <v>0.106</v>
      </c>
      <c r="D1808" s="27">
        <v>0.151</v>
      </c>
      <c r="E1808" s="27">
        <v>0.193</v>
      </c>
      <c r="F1808" s="27">
        <v>0.23599999999999999</v>
      </c>
      <c r="G1808" s="27">
        <v>0.32</v>
      </c>
      <c r="H1808" s="27">
        <v>0.375</v>
      </c>
    </row>
    <row r="1809" spans="1:8" x14ac:dyDescent="0.25">
      <c r="A1809" s="27" t="s">
        <v>318</v>
      </c>
      <c r="B1809" s="27">
        <v>1.6269999999999998</v>
      </c>
      <c r="C1809" s="27">
        <v>0.113</v>
      </c>
      <c r="D1809" s="27">
        <v>0.16200000000000001</v>
      </c>
      <c r="E1809" s="27">
        <v>0.20699999999999999</v>
      </c>
      <c r="F1809" s="27">
        <v>0.255</v>
      </c>
      <c r="G1809" s="27">
        <v>0.34300000000000003</v>
      </c>
      <c r="H1809" s="27">
        <v>0.40300000000000002</v>
      </c>
    </row>
    <row r="1810" spans="1:8" x14ac:dyDescent="0.25">
      <c r="A1810" s="27" t="s">
        <v>319</v>
      </c>
      <c r="B1810" s="27">
        <v>1.7659999999999998</v>
      </c>
      <c r="C1810" s="27">
        <v>0.121</v>
      </c>
      <c r="D1810" s="27">
        <v>0.17399999999999999</v>
      </c>
      <c r="E1810" s="27">
        <v>0.222</v>
      </c>
      <c r="F1810" s="27">
        <v>0.27400000000000002</v>
      </c>
      <c r="G1810" s="27">
        <v>0.36699999999999999</v>
      </c>
      <c r="H1810" s="27">
        <v>0.433</v>
      </c>
    </row>
    <row r="1811" spans="1:8" x14ac:dyDescent="0.25">
      <c r="A1811" s="27" t="s">
        <v>320</v>
      </c>
      <c r="B1811" s="27">
        <v>1.9169999999999998</v>
      </c>
      <c r="C1811" s="27">
        <v>0.129</v>
      </c>
      <c r="D1811" s="27">
        <v>0.186</v>
      </c>
      <c r="E1811" s="27">
        <v>0.23799999999999999</v>
      </c>
      <c r="F1811" s="27">
        <v>0.29499999999999998</v>
      </c>
      <c r="G1811" s="27">
        <v>0.39300000000000002</v>
      </c>
      <c r="H1811" s="27">
        <v>0.46500000000000002</v>
      </c>
    </row>
    <row r="1812" spans="1:8" x14ac:dyDescent="0.25">
      <c r="A1812" s="27" t="s">
        <v>321</v>
      </c>
      <c r="B1812" s="27">
        <v>2.08</v>
      </c>
      <c r="C1812" s="27">
        <v>0.13800000000000001</v>
      </c>
      <c r="D1812" s="27">
        <v>0.19900000000000001</v>
      </c>
      <c r="E1812" s="27">
        <v>0.255</v>
      </c>
      <c r="F1812" s="27">
        <v>0.317</v>
      </c>
      <c r="G1812" s="27">
        <v>0.42</v>
      </c>
      <c r="H1812" s="27">
        <v>0.499</v>
      </c>
    </row>
    <row r="1813" spans="1:8" x14ac:dyDescent="0.25">
      <c r="A1813" s="27" t="s">
        <v>322</v>
      </c>
      <c r="B1813" s="27">
        <v>2.2569999999999997</v>
      </c>
      <c r="C1813" s="27">
        <v>0.14699999999999999</v>
      </c>
      <c r="D1813" s="27">
        <v>0.21299999999999999</v>
      </c>
      <c r="E1813" s="27">
        <v>0.27300000000000002</v>
      </c>
      <c r="F1813" s="27">
        <v>0.34</v>
      </c>
      <c r="G1813" s="27">
        <v>0.44900000000000001</v>
      </c>
      <c r="H1813" s="27">
        <v>0.53400000000000003</v>
      </c>
    </row>
    <row r="1814" spans="1:8" x14ac:dyDescent="0.25">
      <c r="A1814" s="27" t="s">
        <v>323</v>
      </c>
      <c r="B1814" s="27">
        <v>2.4489999999999998</v>
      </c>
      <c r="C1814" s="27">
        <v>0.157</v>
      </c>
      <c r="D1814" s="27">
        <v>0.22700000000000001</v>
      </c>
      <c r="E1814" s="27">
        <v>0.29299999999999998</v>
      </c>
      <c r="F1814" s="27">
        <v>0.36499999999999999</v>
      </c>
      <c r="G1814" s="27">
        <v>0.47899999999999998</v>
      </c>
      <c r="H1814" s="27">
        <v>0.57199999999999995</v>
      </c>
    </row>
    <row r="1815" spans="1:8" x14ac:dyDescent="0.25">
      <c r="A1815" s="27" t="s">
        <v>324</v>
      </c>
      <c r="B1815" s="27">
        <v>2.6579999999999999</v>
      </c>
      <c r="C1815" s="27">
        <v>0.16700000000000001</v>
      </c>
      <c r="D1815" s="27">
        <v>0.24199999999999999</v>
      </c>
      <c r="E1815" s="27">
        <v>0.313</v>
      </c>
      <c r="F1815" s="27">
        <v>0.39100000000000001</v>
      </c>
      <c r="G1815" s="27">
        <v>0.51100000000000001</v>
      </c>
      <c r="H1815" s="27">
        <v>0.61199999999999999</v>
      </c>
    </row>
    <row r="1816" spans="1:8" x14ac:dyDescent="0.25">
      <c r="A1816" s="27" t="s">
        <v>325</v>
      </c>
      <c r="B1816" s="27">
        <v>2.8839999999999999</v>
      </c>
      <c r="C1816" s="27">
        <v>0.17799999999999999</v>
      </c>
      <c r="D1816" s="27">
        <v>0.25800000000000001</v>
      </c>
      <c r="E1816" s="27">
        <v>0.33500000000000002</v>
      </c>
      <c r="F1816" s="27">
        <v>0.41899999999999998</v>
      </c>
      <c r="G1816" s="27">
        <v>0.54500000000000004</v>
      </c>
      <c r="H1816" s="27">
        <v>0.65400000000000003</v>
      </c>
    </row>
    <row r="1817" spans="1:8" x14ac:dyDescent="0.25">
      <c r="A1817" s="27" t="s">
        <v>326</v>
      </c>
      <c r="B1817" s="27">
        <v>3.13</v>
      </c>
      <c r="C1817" s="27">
        <v>0.189</v>
      </c>
      <c r="D1817" s="27">
        <v>0.27600000000000002</v>
      </c>
      <c r="E1817" s="27">
        <v>0.35699999999999998</v>
      </c>
      <c r="F1817" s="27">
        <v>0.44900000000000001</v>
      </c>
      <c r="G1817" s="27">
        <v>0.58099999999999996</v>
      </c>
      <c r="H1817" s="27">
        <v>0.69799999999999995</v>
      </c>
    </row>
    <row r="1818" spans="1:8" x14ac:dyDescent="0.25">
      <c r="A1818" s="27" t="s">
        <v>327</v>
      </c>
      <c r="B1818" s="27">
        <v>3.3969999999999998</v>
      </c>
      <c r="C1818" s="27">
        <v>0.20100000000000001</v>
      </c>
      <c r="D1818" s="27">
        <v>0.29499999999999998</v>
      </c>
      <c r="E1818" s="27">
        <v>0.38100000000000001</v>
      </c>
      <c r="F1818" s="27">
        <v>0.48099999999999998</v>
      </c>
      <c r="G1818" s="27">
        <v>0.61799999999999999</v>
      </c>
      <c r="H1818" s="27">
        <v>0.745</v>
      </c>
    </row>
    <row r="1819" spans="1:8" x14ac:dyDescent="0.25">
      <c r="A1819" s="27" t="s">
        <v>328</v>
      </c>
      <c r="B1819" s="27">
        <v>3.6859999999999999</v>
      </c>
      <c r="C1819" s="27">
        <v>0.214</v>
      </c>
      <c r="D1819" s="27">
        <v>0.315</v>
      </c>
      <c r="E1819" s="27">
        <v>0.40699999999999997</v>
      </c>
      <c r="F1819" s="27">
        <v>0.51400000000000001</v>
      </c>
      <c r="G1819" s="27">
        <v>0.65800000000000003</v>
      </c>
      <c r="H1819" s="27">
        <v>0.79500000000000004</v>
      </c>
    </row>
    <row r="1820" spans="1:8" x14ac:dyDescent="0.25">
      <c r="A1820" s="27" t="s">
        <v>329</v>
      </c>
      <c r="B1820" s="27">
        <v>4</v>
      </c>
      <c r="C1820" s="27">
        <v>0.22700000000000001</v>
      </c>
      <c r="D1820" s="27">
        <v>0.33700000000000002</v>
      </c>
      <c r="E1820" s="27">
        <v>0.434</v>
      </c>
      <c r="F1820" s="27">
        <v>0.54900000000000004</v>
      </c>
      <c r="G1820" s="27">
        <v>0.69899999999999995</v>
      </c>
      <c r="H1820" s="27">
        <v>0.84699999999999998</v>
      </c>
    </row>
    <row r="1821" spans="1:8" x14ac:dyDescent="0.25">
      <c r="A1821" s="27" t="s">
        <v>330</v>
      </c>
      <c r="B1821" s="27">
        <v>4.34</v>
      </c>
      <c r="C1821" s="27">
        <v>0.24099999999999999</v>
      </c>
      <c r="D1821" s="27">
        <v>0.36</v>
      </c>
      <c r="E1821" s="27">
        <v>0.46400000000000002</v>
      </c>
      <c r="F1821" s="27">
        <v>0.58599999999999997</v>
      </c>
      <c r="G1821" s="27">
        <v>0.74299999999999999</v>
      </c>
      <c r="H1821" s="27">
        <v>0.90200000000000002</v>
      </c>
    </row>
    <row r="1822" spans="1:8" x14ac:dyDescent="0.25">
      <c r="A1822" s="27" t="s">
        <v>331</v>
      </c>
      <c r="B1822" s="27">
        <v>4.7090000000000005</v>
      </c>
      <c r="C1822" s="27">
        <v>0.25900000000000001</v>
      </c>
      <c r="D1822" s="27">
        <v>0.38400000000000001</v>
      </c>
      <c r="E1822" s="27">
        <v>0.495</v>
      </c>
      <c r="F1822" s="27">
        <v>0.625</v>
      </c>
      <c r="G1822" s="27">
        <v>0.79800000000000004</v>
      </c>
      <c r="H1822" s="27">
        <v>0.96</v>
      </c>
    </row>
    <row r="1823" spans="1:8" x14ac:dyDescent="0.25">
      <c r="A1823" s="27" t="s">
        <v>332</v>
      </c>
      <c r="B1823" s="27">
        <v>5.1100000000000003</v>
      </c>
      <c r="C1823" s="27">
        <v>0.28000000000000003</v>
      </c>
      <c r="D1823" s="27">
        <v>0.40899999999999997</v>
      </c>
      <c r="E1823" s="27">
        <v>0.52800000000000002</v>
      </c>
      <c r="F1823" s="27">
        <v>0.66700000000000004</v>
      </c>
      <c r="G1823" s="27">
        <v>0.85799999999999998</v>
      </c>
      <c r="H1823" s="27">
        <v>1.0209999999999999</v>
      </c>
    </row>
    <row r="1824" spans="1:8" x14ac:dyDescent="0.25">
      <c r="A1824" s="27" t="s">
        <v>333</v>
      </c>
      <c r="B1824" s="27">
        <v>5.5449999999999999</v>
      </c>
      <c r="C1824" s="27">
        <v>0.30399999999999999</v>
      </c>
      <c r="D1824" s="27">
        <v>0.436</v>
      </c>
      <c r="E1824" s="27">
        <v>0.56399999999999995</v>
      </c>
      <c r="F1824" s="27">
        <v>0.71199999999999997</v>
      </c>
      <c r="G1824" s="27">
        <v>0.92200000000000004</v>
      </c>
      <c r="H1824" s="27">
        <v>1.085</v>
      </c>
    </row>
    <row r="1825" spans="1:8" x14ac:dyDescent="0.25">
      <c r="A1825" s="27" t="s">
        <v>334</v>
      </c>
      <c r="B1825" s="27">
        <v>6.0170000000000003</v>
      </c>
      <c r="C1825" s="27">
        <v>0.32900000000000001</v>
      </c>
      <c r="D1825" s="27">
        <v>0.46400000000000002</v>
      </c>
      <c r="E1825" s="27">
        <v>0.60199999999999998</v>
      </c>
      <c r="F1825" s="27">
        <v>0.76</v>
      </c>
      <c r="G1825" s="27">
        <v>0.99</v>
      </c>
      <c r="H1825" s="27">
        <v>1.1539999999999999</v>
      </c>
    </row>
    <row r="1826" spans="1:8" x14ac:dyDescent="0.25">
      <c r="A1826" s="27" t="s">
        <v>335</v>
      </c>
      <c r="B1826" s="27">
        <v>6.5289999999999999</v>
      </c>
      <c r="C1826" s="27">
        <v>0.35699999999999998</v>
      </c>
      <c r="D1826" s="27">
        <v>0.49399999999999999</v>
      </c>
      <c r="E1826" s="27">
        <v>0.64300000000000002</v>
      </c>
      <c r="F1826" s="27">
        <v>0.81200000000000006</v>
      </c>
      <c r="G1826" s="27">
        <v>1.0620000000000001</v>
      </c>
      <c r="H1826" s="27">
        <v>1.2410000000000001</v>
      </c>
    </row>
    <row r="1827" spans="1:8" x14ac:dyDescent="0.25">
      <c r="A1827" s="27" t="s">
        <v>336</v>
      </c>
      <c r="B1827" s="27">
        <v>7.0840000000000005</v>
      </c>
      <c r="C1827" s="27">
        <v>0.38700000000000001</v>
      </c>
      <c r="D1827" s="27">
        <v>0.52500000000000002</v>
      </c>
      <c r="E1827" s="27">
        <v>0.68600000000000005</v>
      </c>
      <c r="F1827" s="27">
        <v>0.86699999999999999</v>
      </c>
      <c r="G1827" s="27">
        <v>1.1379999999999999</v>
      </c>
      <c r="H1827" s="27">
        <v>1.3340000000000001</v>
      </c>
    </row>
    <row r="1828" spans="1:8" x14ac:dyDescent="0.25">
      <c r="A1828" s="27" t="s">
        <v>337</v>
      </c>
      <c r="B1828" s="27">
        <v>7.6870000000000003</v>
      </c>
      <c r="C1828" s="27">
        <v>0.41899999999999998</v>
      </c>
      <c r="D1828" s="27">
        <v>0.55800000000000005</v>
      </c>
      <c r="E1828" s="27">
        <v>0.73199999999999998</v>
      </c>
      <c r="F1828" s="27">
        <v>0.92600000000000005</v>
      </c>
      <c r="G1828" s="27">
        <v>1.2190000000000001</v>
      </c>
      <c r="H1828" s="27">
        <v>1.4319999999999999</v>
      </c>
    </row>
    <row r="1829" spans="1:8" x14ac:dyDescent="0.25">
      <c r="A1829" s="27" t="s">
        <v>338</v>
      </c>
      <c r="B1829" s="27">
        <v>8.3409999999999993</v>
      </c>
      <c r="C1829" s="27">
        <v>0.45400000000000001</v>
      </c>
      <c r="D1829" s="27">
        <v>0.59399999999999997</v>
      </c>
      <c r="E1829" s="27">
        <v>0.78</v>
      </c>
      <c r="F1829" s="27">
        <v>0.98899999999999999</v>
      </c>
      <c r="G1829" s="27">
        <v>1.3049999999999999</v>
      </c>
      <c r="H1829" s="27">
        <v>1.5369999999999999</v>
      </c>
    </row>
    <row r="1830" spans="1:8" x14ac:dyDescent="0.25">
      <c r="A1830" s="27" t="s">
        <v>339</v>
      </c>
      <c r="B1830" s="27">
        <v>9.0499999999999989</v>
      </c>
      <c r="C1830" s="27">
        <v>0.49099999999999999</v>
      </c>
      <c r="D1830" s="27">
        <v>0.63100000000000001</v>
      </c>
      <c r="E1830" s="27">
        <v>0.83099999999999996</v>
      </c>
      <c r="F1830" s="27">
        <v>1.056</v>
      </c>
      <c r="G1830" s="27">
        <v>1.3959999999999999</v>
      </c>
      <c r="H1830" s="27">
        <v>1.6479999999999999</v>
      </c>
    </row>
    <row r="1831" spans="1:8" x14ac:dyDescent="0.25">
      <c r="A1831" s="27" t="s">
        <v>340</v>
      </c>
      <c r="B1831" s="27">
        <v>9.82</v>
      </c>
      <c r="C1831" s="27">
        <v>0.52900000000000003</v>
      </c>
      <c r="D1831" s="27">
        <v>0.67800000000000005</v>
      </c>
      <c r="E1831" s="27">
        <v>0.88400000000000001</v>
      </c>
      <c r="F1831" s="27">
        <v>1.127</v>
      </c>
      <c r="G1831" s="27">
        <v>1.492</v>
      </c>
      <c r="H1831" s="27">
        <v>1.766</v>
      </c>
    </row>
    <row r="1832" spans="1:8" x14ac:dyDescent="0.25">
      <c r="A1832" s="27" t="s">
        <v>341</v>
      </c>
      <c r="B1832" s="27">
        <v>10.654999999999999</v>
      </c>
      <c r="C1832" s="27">
        <v>0.56999999999999995</v>
      </c>
      <c r="D1832" s="27">
        <v>0.73199999999999998</v>
      </c>
      <c r="E1832" s="27">
        <v>0.93899999999999995</v>
      </c>
      <c r="F1832" s="27">
        <v>1.2170000000000001</v>
      </c>
      <c r="G1832" s="27">
        <v>1.5940000000000001</v>
      </c>
      <c r="H1832" s="27">
        <v>1.891</v>
      </c>
    </row>
    <row r="1833" spans="1:8" x14ac:dyDescent="0.25">
      <c r="A1833" s="27" t="s">
        <v>342</v>
      </c>
      <c r="B1833" s="27">
        <v>11.561</v>
      </c>
      <c r="C1833" s="27">
        <v>0.61099999999999999</v>
      </c>
      <c r="D1833" s="27">
        <v>0.79300000000000004</v>
      </c>
      <c r="E1833" s="27">
        <v>0.998</v>
      </c>
      <c r="F1833" s="27">
        <v>1.2789999999999999</v>
      </c>
      <c r="G1833" s="27">
        <v>1.7010000000000001</v>
      </c>
      <c r="H1833" s="27">
        <v>2.0230000000000001</v>
      </c>
    </row>
    <row r="1834" spans="1:8" x14ac:dyDescent="0.25">
      <c r="A1834" s="27" t="s">
        <v>343</v>
      </c>
      <c r="B1834" s="27">
        <v>12.543999999999999</v>
      </c>
      <c r="C1834" s="27">
        <v>0.65200000000000002</v>
      </c>
      <c r="D1834" s="27">
        <v>0.85799999999999998</v>
      </c>
      <c r="E1834" s="27">
        <v>1.0589999999999999</v>
      </c>
      <c r="F1834" s="27">
        <v>1.3620000000000001</v>
      </c>
      <c r="G1834" s="27">
        <v>1.8149999999999999</v>
      </c>
      <c r="H1834" s="27">
        <v>2.1629999999999998</v>
      </c>
    </row>
    <row r="1835" spans="1:8" x14ac:dyDescent="0.25">
      <c r="A1835" s="27" t="s">
        <v>344</v>
      </c>
      <c r="B1835" s="27">
        <v>13.610999999999999</v>
      </c>
      <c r="C1835" s="27">
        <v>0.69399999999999995</v>
      </c>
      <c r="D1835" s="27">
        <v>0.92400000000000004</v>
      </c>
      <c r="E1835" s="27">
        <v>1.1299999999999999</v>
      </c>
      <c r="F1835" s="27">
        <v>1.4490000000000001</v>
      </c>
      <c r="G1835" s="27">
        <v>1.9350000000000001</v>
      </c>
      <c r="H1835" s="27">
        <v>2.3119999999999998</v>
      </c>
    </row>
    <row r="1836" spans="1:8" x14ac:dyDescent="0.25">
      <c r="A1836" s="27" t="s">
        <v>345</v>
      </c>
      <c r="B1836" s="27">
        <v>14.767999999999999</v>
      </c>
      <c r="C1836" s="27">
        <v>0.73899999999999999</v>
      </c>
      <c r="D1836" s="27">
        <v>0.995</v>
      </c>
      <c r="E1836" s="27">
        <v>1.21</v>
      </c>
      <c r="F1836" s="27">
        <v>1.54</v>
      </c>
      <c r="G1836" s="27">
        <v>2.0609999999999999</v>
      </c>
      <c r="H1836" s="27">
        <v>2.468</v>
      </c>
    </row>
    <row r="1837" spans="1:8" x14ac:dyDescent="0.25">
      <c r="A1837" s="27" t="s">
        <v>346</v>
      </c>
      <c r="B1837" s="27">
        <v>16.024000000000001</v>
      </c>
      <c r="C1837" s="27">
        <v>0.78700000000000003</v>
      </c>
      <c r="D1837" s="27">
        <v>1.071</v>
      </c>
      <c r="E1837" s="27">
        <v>1.2949999999999999</v>
      </c>
      <c r="F1837" s="27">
        <v>1.6359999999999999</v>
      </c>
      <c r="G1837" s="27">
        <v>2.194</v>
      </c>
      <c r="H1837" s="27">
        <v>2.6339999999999999</v>
      </c>
    </row>
    <row r="1838" spans="1:8" x14ac:dyDescent="0.25">
      <c r="A1838" s="27" t="s">
        <v>347</v>
      </c>
      <c r="B1838" s="27">
        <v>17.387</v>
      </c>
      <c r="C1838" s="27">
        <v>0.83599999999999997</v>
      </c>
      <c r="D1838" s="27">
        <v>1.153</v>
      </c>
      <c r="E1838" s="27">
        <v>1.3859999999999999</v>
      </c>
      <c r="F1838" s="27">
        <v>1.7370000000000001</v>
      </c>
      <c r="G1838" s="27">
        <v>2.3340000000000001</v>
      </c>
      <c r="H1838" s="27">
        <v>2.8079999999999998</v>
      </c>
    </row>
    <row r="1839" spans="1:8" x14ac:dyDescent="0.25">
      <c r="A1839" s="27" t="s">
        <v>348</v>
      </c>
      <c r="B1839" s="27">
        <v>18.865000000000002</v>
      </c>
      <c r="C1839" s="27">
        <v>0.89700000000000002</v>
      </c>
      <c r="D1839" s="27">
        <v>1.242</v>
      </c>
      <c r="E1839" s="27">
        <v>1.4810000000000001</v>
      </c>
      <c r="F1839" s="27">
        <v>1.85</v>
      </c>
      <c r="G1839" s="27">
        <v>2.4820000000000002</v>
      </c>
      <c r="H1839" s="27">
        <v>2.9929999999999999</v>
      </c>
    </row>
    <row r="1840" spans="1:8" x14ac:dyDescent="0.25">
      <c r="A1840" s="27" t="s">
        <v>349</v>
      </c>
      <c r="B1840" s="27">
        <v>20.469000000000001</v>
      </c>
      <c r="C1840" s="27">
        <v>0.96699999999999997</v>
      </c>
      <c r="D1840" s="27">
        <v>1.3380000000000001</v>
      </c>
      <c r="E1840" s="27">
        <v>1.5820000000000001</v>
      </c>
      <c r="F1840" s="27">
        <v>1.9830000000000001</v>
      </c>
      <c r="G1840" s="27">
        <v>2.6379999999999999</v>
      </c>
      <c r="H1840" s="27">
        <v>3.1869999999999998</v>
      </c>
    </row>
    <row r="1841" spans="1:8" x14ac:dyDescent="0.25">
      <c r="A1841" s="27" t="s">
        <v>350</v>
      </c>
      <c r="B1841" s="27">
        <v>22.209</v>
      </c>
      <c r="C1841" s="27">
        <v>1.042</v>
      </c>
      <c r="D1841" s="27">
        <v>1.429</v>
      </c>
      <c r="E1841" s="27">
        <v>1.704</v>
      </c>
      <c r="F1841" s="27">
        <v>2.1230000000000002</v>
      </c>
      <c r="G1841" s="27">
        <v>2.802</v>
      </c>
      <c r="H1841" s="27">
        <v>3.3919999999999999</v>
      </c>
    </row>
    <row r="1842" spans="1:8" x14ac:dyDescent="0.25">
      <c r="A1842" s="27" t="s">
        <v>351</v>
      </c>
      <c r="B1842" s="27">
        <v>24.097000000000001</v>
      </c>
      <c r="C1842" s="27">
        <v>1.1220000000000001</v>
      </c>
      <c r="D1842" s="27">
        <v>1.5209999999999999</v>
      </c>
      <c r="E1842" s="27">
        <v>1.833</v>
      </c>
      <c r="F1842" s="27">
        <v>2.2709999999999999</v>
      </c>
      <c r="G1842" s="27">
        <v>2.9740000000000002</v>
      </c>
      <c r="H1842" s="27">
        <v>3.6080000000000001</v>
      </c>
    </row>
    <row r="1843" spans="1:8" x14ac:dyDescent="0.25">
      <c r="A1843" s="27" t="s">
        <v>352</v>
      </c>
      <c r="B1843" s="27">
        <v>26.146000000000001</v>
      </c>
      <c r="C1843" s="27">
        <v>1.1919999999999999</v>
      </c>
      <c r="D1843" s="27">
        <v>1.617</v>
      </c>
      <c r="E1843" s="27">
        <v>1.97</v>
      </c>
      <c r="F1843" s="27">
        <v>2.4279999999999999</v>
      </c>
      <c r="G1843" s="27">
        <v>3.1560000000000001</v>
      </c>
      <c r="H1843" s="27">
        <v>3.835</v>
      </c>
    </row>
    <row r="1844" spans="1:8" x14ac:dyDescent="0.25">
      <c r="A1844" s="27" t="s">
        <v>353</v>
      </c>
      <c r="B1844" s="27">
        <v>28.369</v>
      </c>
      <c r="C1844" s="27">
        <v>1.266</v>
      </c>
      <c r="D1844" s="27">
        <v>1.7190000000000001</v>
      </c>
      <c r="E1844" s="27">
        <v>2.1160000000000001</v>
      </c>
      <c r="F1844" s="27">
        <v>2.593</v>
      </c>
      <c r="G1844" s="27">
        <v>3.3479999999999999</v>
      </c>
      <c r="H1844" s="27">
        <v>4.0750000000000002</v>
      </c>
    </row>
    <row r="1845" spans="1:8" x14ac:dyDescent="0.25">
      <c r="A1845" s="27" t="s">
        <v>354</v>
      </c>
      <c r="B1845" s="27">
        <v>30.781000000000002</v>
      </c>
      <c r="C1845" s="27">
        <v>1.3440000000000001</v>
      </c>
      <c r="D1845" s="27">
        <v>1.8420000000000001</v>
      </c>
      <c r="E1845" s="27">
        <v>2.2719999999999998</v>
      </c>
      <c r="F1845" s="27">
        <v>2.7679999999999998</v>
      </c>
      <c r="G1845" s="27">
        <v>3.6120000000000001</v>
      </c>
      <c r="H1845" s="27">
        <v>4.327</v>
      </c>
    </row>
    <row r="1846" spans="1:8" x14ac:dyDescent="0.25">
      <c r="A1846" s="27" t="s">
        <v>355</v>
      </c>
      <c r="B1846" s="27">
        <v>33.397999999999996</v>
      </c>
      <c r="C1846" s="27">
        <v>1.425</v>
      </c>
      <c r="D1846" s="27">
        <v>1.9850000000000001</v>
      </c>
      <c r="E1846" s="27">
        <v>2.4390000000000001</v>
      </c>
      <c r="F1846" s="27">
        <v>2.9889999999999999</v>
      </c>
      <c r="G1846" s="27">
        <v>3.867</v>
      </c>
      <c r="H1846" s="27">
        <v>4.593</v>
      </c>
    </row>
    <row r="1847" spans="1:8" x14ac:dyDescent="0.25">
      <c r="A1847" s="27" t="s">
        <v>356</v>
      </c>
      <c r="B1847" s="27">
        <v>36.236999999999995</v>
      </c>
      <c r="C1847" s="27">
        <v>1.512</v>
      </c>
      <c r="D1847" s="27">
        <v>2.1379999999999999</v>
      </c>
      <c r="E1847" s="27">
        <v>2.62</v>
      </c>
      <c r="F1847" s="27">
        <v>3.2120000000000002</v>
      </c>
      <c r="G1847" s="27">
        <v>4.1349999999999998</v>
      </c>
      <c r="H1847" s="27">
        <v>4.8730000000000002</v>
      </c>
    </row>
    <row r="1848" spans="1:8" x14ac:dyDescent="0.25">
      <c r="A1848" s="27" t="s">
        <v>357</v>
      </c>
      <c r="B1848" s="27">
        <v>39.317999999999998</v>
      </c>
      <c r="C1848" s="27">
        <v>1.6020000000000001</v>
      </c>
      <c r="D1848" s="27">
        <v>2.2959999999999998</v>
      </c>
      <c r="E1848" s="27">
        <v>2.8140000000000001</v>
      </c>
      <c r="F1848" s="27">
        <v>3.4489999999999998</v>
      </c>
      <c r="G1848" s="27">
        <v>4.42</v>
      </c>
      <c r="H1848" s="27">
        <v>5.2350000000000003</v>
      </c>
    </row>
    <row r="1849" spans="1:8" x14ac:dyDescent="0.25">
      <c r="A1849" s="27" t="s">
        <v>358</v>
      </c>
      <c r="B1849" s="27">
        <v>42.660999999999994</v>
      </c>
      <c r="C1849" s="27">
        <v>1.698</v>
      </c>
      <c r="D1849" s="27">
        <v>2.44</v>
      </c>
      <c r="E1849" s="27">
        <v>3.0209999999999999</v>
      </c>
      <c r="F1849" s="27">
        <v>3.7029999999999998</v>
      </c>
      <c r="G1849" s="27">
        <v>4.7140000000000004</v>
      </c>
      <c r="H1849" s="27">
        <v>5.6040000000000001</v>
      </c>
    </row>
    <row r="1850" spans="1:8" x14ac:dyDescent="0.25">
      <c r="A1850" s="27" t="s">
        <v>359</v>
      </c>
      <c r="B1850" s="27">
        <v>46.287999999999997</v>
      </c>
      <c r="C1850" s="27">
        <v>1.8089999999999999</v>
      </c>
      <c r="D1850" s="27">
        <v>2.5920000000000001</v>
      </c>
      <c r="E1850" s="27">
        <v>3.24</v>
      </c>
      <c r="F1850" s="27">
        <v>3.976</v>
      </c>
      <c r="G1850" s="27">
        <v>5.0579999999999998</v>
      </c>
      <c r="H1850" s="27">
        <v>5.9939999999999998</v>
      </c>
    </row>
    <row r="1851" spans="1:8" x14ac:dyDescent="0.25">
      <c r="A1851" s="27" t="s">
        <v>360</v>
      </c>
      <c r="B1851" s="27">
        <v>50.222999999999999</v>
      </c>
      <c r="C1851" s="27">
        <v>1.944</v>
      </c>
      <c r="D1851" s="27">
        <v>2.7509999999999999</v>
      </c>
      <c r="E1851" s="27">
        <v>3.4710000000000001</v>
      </c>
      <c r="F1851" s="27">
        <v>4.2699999999999996</v>
      </c>
      <c r="G1851" s="27">
        <v>5.4210000000000003</v>
      </c>
      <c r="H1851" s="27">
        <v>6.4059999999999997</v>
      </c>
    </row>
    <row r="1852" spans="1:8" x14ac:dyDescent="0.25">
      <c r="A1852" s="27" t="s">
        <v>361</v>
      </c>
      <c r="B1852" s="27">
        <v>54.491999999999997</v>
      </c>
      <c r="C1852" s="27">
        <v>2.0880000000000001</v>
      </c>
      <c r="D1852" s="27">
        <v>2.919</v>
      </c>
      <c r="E1852" s="27">
        <v>3.7040000000000002</v>
      </c>
      <c r="F1852" s="27">
        <v>4.5860000000000003</v>
      </c>
      <c r="G1852" s="27">
        <v>5.8049999999999997</v>
      </c>
      <c r="H1852" s="27">
        <v>6.8419999999999996</v>
      </c>
    </row>
    <row r="1853" spans="1:8" x14ac:dyDescent="0.25">
      <c r="A1853" s="27" t="s">
        <v>362</v>
      </c>
      <c r="B1853" s="27">
        <v>59.123999999999995</v>
      </c>
      <c r="C1853" s="27">
        <v>2.242</v>
      </c>
      <c r="D1853" s="27">
        <v>3.0960000000000001</v>
      </c>
      <c r="E1853" s="27">
        <v>3.9489999999999998</v>
      </c>
      <c r="F1853" s="27">
        <v>4.9210000000000003</v>
      </c>
      <c r="G1853" s="27">
        <v>6.2119999999999997</v>
      </c>
      <c r="H1853" s="27">
        <v>7.3019999999999996</v>
      </c>
    </row>
    <row r="1854" spans="1:8" x14ac:dyDescent="0.25">
      <c r="A1854" s="27" t="s">
        <v>363</v>
      </c>
      <c r="B1854" s="27">
        <v>64.150000000000006</v>
      </c>
      <c r="C1854" s="27">
        <v>2.4049999999999998</v>
      </c>
      <c r="D1854" s="27">
        <v>3.282</v>
      </c>
      <c r="E1854" s="27">
        <v>4.2080000000000002</v>
      </c>
      <c r="F1854" s="27">
        <v>5.2759999999999998</v>
      </c>
      <c r="G1854" s="27">
        <v>6.641</v>
      </c>
      <c r="H1854" s="27">
        <v>7.7869999999999999</v>
      </c>
    </row>
    <row r="1855" spans="1:8" x14ac:dyDescent="0.25">
      <c r="A1855" s="27" t="s">
        <v>364</v>
      </c>
      <c r="B1855" s="27">
        <v>69.603000000000009</v>
      </c>
      <c r="C1855" s="27">
        <v>2.5779999999999998</v>
      </c>
      <c r="D1855" s="27">
        <v>3.4790000000000001</v>
      </c>
      <c r="E1855" s="27">
        <v>4.4889999999999999</v>
      </c>
      <c r="F1855" s="27">
        <v>5.6379999999999999</v>
      </c>
      <c r="G1855" s="27">
        <v>7.0940000000000003</v>
      </c>
      <c r="H1855" s="27">
        <v>8.3420000000000005</v>
      </c>
    </row>
    <row r="1856" spans="1:8" x14ac:dyDescent="0.25">
      <c r="A1856" s="27" t="s">
        <v>365</v>
      </c>
      <c r="B1856" s="27">
        <v>75.52000000000001</v>
      </c>
      <c r="C1856" s="27">
        <v>2.7629999999999999</v>
      </c>
      <c r="D1856" s="27">
        <v>3.7280000000000002</v>
      </c>
      <c r="E1856" s="27">
        <v>4.7889999999999997</v>
      </c>
      <c r="F1856" s="27">
        <v>6.0149999999999997</v>
      </c>
      <c r="G1856" s="27">
        <v>7.5750000000000002</v>
      </c>
      <c r="H1856" s="27">
        <v>8.9209999999999994</v>
      </c>
    </row>
    <row r="1857" spans="1:8" x14ac:dyDescent="0.25">
      <c r="A1857" s="27" t="s">
        <v>366</v>
      </c>
      <c r="B1857" s="27">
        <v>81.94</v>
      </c>
      <c r="C1857" s="27">
        <v>2.9580000000000002</v>
      </c>
      <c r="D1857" s="27">
        <v>4.0060000000000002</v>
      </c>
      <c r="E1857" s="27">
        <v>5.1050000000000004</v>
      </c>
      <c r="F1857" s="27">
        <v>6.4130000000000003</v>
      </c>
      <c r="G1857" s="27">
        <v>8.0719999999999992</v>
      </c>
      <c r="H1857" s="27">
        <v>9.5329999999999995</v>
      </c>
    </row>
    <row r="1858" spans="1:8" x14ac:dyDescent="0.25">
      <c r="A1858" s="27" t="s">
        <v>367</v>
      </c>
      <c r="B1858" s="27">
        <v>88.905000000000001</v>
      </c>
      <c r="C1858" s="27">
        <v>3.165</v>
      </c>
      <c r="D1858" s="27">
        <v>4.3029999999999999</v>
      </c>
      <c r="E1858" s="27">
        <v>5.4390000000000001</v>
      </c>
      <c r="F1858" s="27">
        <v>6.835</v>
      </c>
      <c r="G1858" s="27">
        <v>8.593</v>
      </c>
      <c r="H1858" s="27">
        <v>10.18</v>
      </c>
    </row>
    <row r="1859" spans="1:8" x14ac:dyDescent="0.25">
      <c r="A1859" s="27" t="s">
        <v>368</v>
      </c>
      <c r="B1859" s="27">
        <v>96.462000000000003</v>
      </c>
      <c r="C1859" s="27">
        <v>3.3839999999999999</v>
      </c>
      <c r="D1859" s="27">
        <v>4.6180000000000003</v>
      </c>
      <c r="E1859" s="27">
        <v>5.9480000000000004</v>
      </c>
      <c r="F1859" s="27">
        <v>7.2859999999999996</v>
      </c>
      <c r="G1859" s="27">
        <v>9.1489999999999991</v>
      </c>
      <c r="H1859" s="27">
        <v>10.871</v>
      </c>
    </row>
    <row r="1860" spans="1:8" x14ac:dyDescent="0.25">
      <c r="A1860" s="27" t="s">
        <v>369</v>
      </c>
      <c r="B1860" s="27">
        <v>104.66200000000001</v>
      </c>
      <c r="C1860" s="27">
        <v>3.6160000000000001</v>
      </c>
      <c r="D1860" s="27">
        <v>4.9530000000000003</v>
      </c>
      <c r="E1860" s="27">
        <v>6.359</v>
      </c>
      <c r="F1860" s="27">
        <v>7.7729999999999997</v>
      </c>
      <c r="G1860" s="27">
        <v>9.7430000000000003</v>
      </c>
      <c r="H1860" s="27">
        <v>11.577999999999999</v>
      </c>
    </row>
    <row r="1861" spans="1:8" x14ac:dyDescent="0.25">
      <c r="A1861" s="27" t="s">
        <v>370</v>
      </c>
      <c r="B1861" s="27">
        <v>113.55900000000001</v>
      </c>
      <c r="C1861" s="27">
        <v>3.86</v>
      </c>
      <c r="D1861" s="27">
        <v>5.3090000000000002</v>
      </c>
      <c r="E1861" s="27">
        <v>6.7949999999999999</v>
      </c>
      <c r="F1861" s="27">
        <v>8.2859999999999996</v>
      </c>
      <c r="G1861" s="27">
        <v>10.377000000000001</v>
      </c>
      <c r="H1861" s="27">
        <v>12.327</v>
      </c>
    </row>
    <row r="1862" spans="1:8" x14ac:dyDescent="0.25">
      <c r="A1862" s="27" t="s">
        <v>371</v>
      </c>
      <c r="B1862" s="27">
        <v>123.212</v>
      </c>
      <c r="C1862" s="27">
        <v>4.1189999999999998</v>
      </c>
      <c r="D1862" s="27">
        <v>5.6859999999999999</v>
      </c>
      <c r="E1862" s="27">
        <v>7.2590000000000003</v>
      </c>
      <c r="F1862" s="27">
        <v>8.8279999999999994</v>
      </c>
      <c r="G1862" s="27">
        <v>11.098000000000001</v>
      </c>
      <c r="H1862" s="27">
        <v>13.125999999999999</v>
      </c>
    </row>
    <row r="1863" spans="1:8" x14ac:dyDescent="0.25">
      <c r="A1863" s="27" t="s">
        <v>372</v>
      </c>
      <c r="B1863" s="27">
        <v>133.68600000000001</v>
      </c>
      <c r="C1863" s="27">
        <v>4.3920000000000003</v>
      </c>
      <c r="D1863" s="27">
        <v>6.0860000000000003</v>
      </c>
      <c r="E1863" s="27">
        <v>7.7519999999999998</v>
      </c>
      <c r="F1863" s="27">
        <v>9.3989999999999991</v>
      </c>
      <c r="G1863" s="27">
        <v>11.862</v>
      </c>
      <c r="H1863" s="27">
        <v>13.98</v>
      </c>
    </row>
    <row r="1864" spans="1:8" x14ac:dyDescent="0.25">
      <c r="A1864" s="27" t="s">
        <v>373</v>
      </c>
      <c r="B1864" s="27">
        <v>145.05000000000001</v>
      </c>
      <c r="C1864" s="27">
        <v>4.68</v>
      </c>
      <c r="D1864" s="27">
        <v>6.5090000000000003</v>
      </c>
      <c r="E1864" s="27">
        <v>8.2750000000000004</v>
      </c>
      <c r="F1864" s="27">
        <v>10.002000000000001</v>
      </c>
      <c r="G1864" s="27">
        <v>12.669</v>
      </c>
      <c r="H1864" s="27">
        <v>14.903</v>
      </c>
    </row>
    <row r="1865" spans="1:8" x14ac:dyDescent="0.25">
      <c r="A1865" s="27" t="s">
        <v>374</v>
      </c>
      <c r="B1865" s="27">
        <v>157.38</v>
      </c>
      <c r="C1865" s="27">
        <v>4.984</v>
      </c>
      <c r="D1865" s="27">
        <v>6.9569999999999999</v>
      </c>
      <c r="E1865" s="27">
        <v>8.83</v>
      </c>
      <c r="F1865" s="27">
        <v>10.638</v>
      </c>
      <c r="G1865" s="27">
        <v>13.522</v>
      </c>
      <c r="H1865" s="27">
        <v>15.936</v>
      </c>
    </row>
    <row r="1866" spans="1:8" x14ac:dyDescent="0.25">
      <c r="A1866" s="27" t="s">
        <v>375</v>
      </c>
      <c r="B1866" s="27">
        <v>170.75800000000001</v>
      </c>
      <c r="C1866" s="27">
        <v>5.3040000000000003</v>
      </c>
      <c r="D1866" s="27">
        <v>7.4290000000000003</v>
      </c>
      <c r="E1866" s="27">
        <v>9.4179999999999993</v>
      </c>
      <c r="F1866" s="27">
        <v>11.555</v>
      </c>
      <c r="G1866" s="27">
        <v>14.388999999999999</v>
      </c>
      <c r="H1866" s="27">
        <v>17.029</v>
      </c>
    </row>
    <row r="1867" spans="1:8" x14ac:dyDescent="0.25">
      <c r="A1867" s="27" t="s">
        <v>376</v>
      </c>
      <c r="B1867" s="27">
        <v>185.273</v>
      </c>
      <c r="C1867" s="27">
        <v>5.641</v>
      </c>
      <c r="D1867" s="27">
        <v>7.9290000000000003</v>
      </c>
      <c r="E1867" s="27">
        <v>10.039999999999999</v>
      </c>
      <c r="F1867" s="27">
        <v>12.340999999999999</v>
      </c>
      <c r="G1867" s="27">
        <v>15.289</v>
      </c>
      <c r="H1867" s="27">
        <v>18.181999999999999</v>
      </c>
    </row>
    <row r="1868" spans="1:8" x14ac:dyDescent="0.25">
      <c r="A1868" s="27" t="s">
        <v>377</v>
      </c>
      <c r="B1868" s="27">
        <v>201.02199999999999</v>
      </c>
      <c r="C1868" s="27">
        <v>5.9829999999999997</v>
      </c>
      <c r="D1868" s="27">
        <v>8.4559999999999995</v>
      </c>
      <c r="E1868" s="27">
        <v>10.699</v>
      </c>
      <c r="F1868" s="27">
        <v>13.173999999999999</v>
      </c>
      <c r="G1868" s="27">
        <v>16.236000000000001</v>
      </c>
      <c r="H1868" s="27">
        <v>19.373999999999999</v>
      </c>
    </row>
    <row r="1869" spans="1:8" x14ac:dyDescent="0.25">
      <c r="A1869" s="27" t="s">
        <v>378</v>
      </c>
      <c r="B1869" s="27">
        <v>218.10900000000001</v>
      </c>
      <c r="C1869" s="27">
        <v>6.3380000000000001</v>
      </c>
      <c r="D1869" s="27">
        <v>9.0120000000000005</v>
      </c>
      <c r="E1869" s="27">
        <v>11.396000000000001</v>
      </c>
      <c r="F1869" s="27">
        <v>14.057</v>
      </c>
      <c r="G1869" s="27">
        <v>17.231999999999999</v>
      </c>
      <c r="H1869" s="27">
        <v>20.59</v>
      </c>
    </row>
    <row r="1870" spans="1:8" x14ac:dyDescent="0.25">
      <c r="A1870" s="27" t="s">
        <v>379</v>
      </c>
      <c r="B1870" s="27">
        <v>236.649</v>
      </c>
      <c r="C1870" s="27">
        <v>6.7130000000000001</v>
      </c>
      <c r="D1870" s="27">
        <v>9.5980000000000008</v>
      </c>
      <c r="E1870" s="27">
        <v>12.132999999999999</v>
      </c>
      <c r="F1870" s="27">
        <v>14.992000000000001</v>
      </c>
      <c r="G1870" s="27">
        <v>18.280999999999999</v>
      </c>
      <c r="H1870" s="27">
        <v>21.87</v>
      </c>
    </row>
    <row r="1871" spans="1:8" x14ac:dyDescent="0.25">
      <c r="A1871" s="27" t="s">
        <v>380</v>
      </c>
      <c r="B1871" s="27">
        <v>256.76499999999999</v>
      </c>
      <c r="C1871" s="27">
        <v>7.11</v>
      </c>
      <c r="D1871" s="27">
        <v>10.215999999999999</v>
      </c>
      <c r="E1871" s="27">
        <v>12.912000000000001</v>
      </c>
      <c r="F1871" s="27">
        <v>15.983000000000001</v>
      </c>
      <c r="G1871" s="27">
        <v>19.384</v>
      </c>
      <c r="H1871" s="27">
        <v>23.216999999999999</v>
      </c>
    </row>
    <row r="1873" spans="1:17" x14ac:dyDescent="0.25">
      <c r="A1873" s="27" t="s">
        <v>596</v>
      </c>
      <c r="J1873" s="34" t="s">
        <v>62</v>
      </c>
      <c r="K1873" s="34" t="s">
        <v>61</v>
      </c>
      <c r="L1873" s="35" t="str">
        <f>$A1873</f>
        <v>Tamworth 0.04</v>
      </c>
      <c r="M1873" s="35" t="str">
        <f t="shared" ref="M1873:Q1873" si="18">$A1873</f>
        <v>Tamworth 0.04</v>
      </c>
      <c r="N1873" s="35" t="str">
        <f t="shared" si="18"/>
        <v>Tamworth 0.04</v>
      </c>
      <c r="O1873" s="35" t="str">
        <f t="shared" si="18"/>
        <v>Tamworth 0.04</v>
      </c>
      <c r="P1873" s="35" t="str">
        <f t="shared" si="18"/>
        <v>Tamworth 0.04</v>
      </c>
      <c r="Q1873" s="35" t="str">
        <f t="shared" si="18"/>
        <v>Tamworth 0.04</v>
      </c>
    </row>
    <row r="1874" spans="1:17" x14ac:dyDescent="0.25">
      <c r="A1874" s="27">
        <v>0.04</v>
      </c>
      <c r="C1874" s="27" t="s">
        <v>57</v>
      </c>
      <c r="J1874" s="34">
        <f>MATCH(Calculator!$E$3,B1876:B1975,1)</f>
        <v>93</v>
      </c>
      <c r="K1874" s="34">
        <f>INDEX(B1876:B1975,MATCH(Calculator!$E$3,B1876:B1975,1))</f>
        <v>145.05000000000001</v>
      </c>
      <c r="L1874" s="34">
        <f>INDEX(C1876:C$10000,$J1874)</f>
        <v>5.2720000000000002</v>
      </c>
      <c r="M1874" s="34">
        <f>INDEX(D1876:D$10000,$J1874)</f>
        <v>7.1269999999999998</v>
      </c>
      <c r="N1874" s="34">
        <f>INDEX(E1876:E$10000,$J1874)</f>
        <v>9.1189999999999998</v>
      </c>
      <c r="O1874" s="34">
        <f>INDEX(F1876:F$10000,$J1874)</f>
        <v>11.454000000000001</v>
      </c>
      <c r="P1874" s="34">
        <f>INDEX(G1876:G$10000,$J1874)</f>
        <v>14.423999999999999</v>
      </c>
      <c r="Q1874" s="34">
        <f>INDEX(H1876:H$10000,$J1874)</f>
        <v>17.007000000000001</v>
      </c>
    </row>
    <row r="1875" spans="1:17" x14ac:dyDescent="0.25">
      <c r="A1875" s="27" t="s">
        <v>58</v>
      </c>
      <c r="B1875" s="27" t="s">
        <v>56</v>
      </c>
      <c r="C1875" s="27" t="s">
        <v>54</v>
      </c>
      <c r="D1875" s="27" t="s">
        <v>55</v>
      </c>
      <c r="E1875" s="27">
        <v>0.1</v>
      </c>
      <c r="F1875" s="27">
        <v>0.05</v>
      </c>
      <c r="G1875" s="27">
        <v>0.02</v>
      </c>
      <c r="H1875" s="27">
        <v>0.01</v>
      </c>
      <c r="J1875" s="34">
        <f>MATCH(Calculator!$E$3,B1876:B1975,1)+1</f>
        <v>94</v>
      </c>
      <c r="K1875" s="34">
        <f>INDEX(B1876:B1975,MATCH(Calculator!$E$3,B1876:B1975,1)+1)</f>
        <v>157.38</v>
      </c>
      <c r="L1875" s="34">
        <f>INDEX(C1876:C$9999,$J1875)</f>
        <v>5.6420000000000003</v>
      </c>
      <c r="M1875" s="34">
        <f>INDEX(D1876:D$9999,$J1875)</f>
        <v>7.6559999999999997</v>
      </c>
      <c r="N1875" s="34">
        <f>INDEX(E1876:E$9999,$J1875)</f>
        <v>9.718</v>
      </c>
      <c r="O1875" s="34">
        <f>INDEX(F1876:F$9999,$J1875)</f>
        <v>12.208</v>
      </c>
      <c r="P1875" s="34">
        <f>INDEX(G1876:G$9999,$J1875)</f>
        <v>15.356</v>
      </c>
      <c r="Q1875" s="34">
        <f>INDEX(H1876:H$9999,$J1875)</f>
        <v>18.166</v>
      </c>
    </row>
    <row r="1876" spans="1:17" ht="15.75" thickBot="1" x14ac:dyDescent="0.3">
      <c r="A1876" s="27" t="s">
        <v>382</v>
      </c>
      <c r="B1876" s="27">
        <v>2.5000000000000001E-2</v>
      </c>
      <c r="C1876" s="27">
        <v>3.0000000000000001E-3</v>
      </c>
      <c r="D1876" s="27">
        <v>5.0000000000000001E-3</v>
      </c>
      <c r="E1876" s="27">
        <v>6.0000000000000001E-3</v>
      </c>
      <c r="F1876" s="27">
        <v>7.0000000000000001E-3</v>
      </c>
      <c r="G1876" s="27">
        <v>8.9999999999999993E-3</v>
      </c>
      <c r="H1876" s="27">
        <v>1.0999999999999999E-2</v>
      </c>
      <c r="L1876" s="36">
        <f>_xlfn.FORECAST.LINEAR(Calculator!$E$3,L1874:L1875,K1874:K1875)</f>
        <v>5.4205401459854023</v>
      </c>
      <c r="M1876" s="36">
        <f>_xlfn.FORECAST.LINEAR(Calculator!$E$3,M1874:M1875,K1874:K1875)</f>
        <v>7.3393722627737219</v>
      </c>
      <c r="N1876" s="36">
        <f>_xlfn.FORECAST.LINEAR(Calculator!$E$3,N1874:N1875,K1874:K1875)</f>
        <v>9.3594744525547444</v>
      </c>
      <c r="O1876" s="36">
        <f>_xlfn.FORECAST.LINEAR(Calculator!$E$3,O1874:O1875,K1874:K1875)</f>
        <v>11.756700729927006</v>
      </c>
      <c r="P1876" s="36">
        <f>_xlfn.FORECAST.LINEAR(Calculator!$E$3,P1874:P1875,K1874:K1875)</f>
        <v>14.798160583941607</v>
      </c>
      <c r="Q1876" s="36">
        <f>_xlfn.FORECAST.LINEAR(Calculator!$E$3,Q1874:Q1875,K1874:K1875)</f>
        <v>17.472291970802921</v>
      </c>
    </row>
    <row r="1877" spans="1:17" x14ac:dyDescent="0.25">
      <c r="A1877" s="27" t="s">
        <v>383</v>
      </c>
      <c r="B1877" s="27">
        <v>0.04</v>
      </c>
      <c r="C1877" s="27">
        <v>5.0000000000000001E-3</v>
      </c>
      <c r="D1877" s="27">
        <v>7.0000000000000001E-3</v>
      </c>
      <c r="E1877" s="27">
        <v>8.9999999999999993E-3</v>
      </c>
      <c r="F1877" s="27">
        <v>1.0999999999999999E-2</v>
      </c>
      <c r="G1877" s="27">
        <v>1.4E-2</v>
      </c>
      <c r="H1877" s="27">
        <v>1.7000000000000001E-2</v>
      </c>
    </row>
    <row r="1878" spans="1:17" x14ac:dyDescent="0.25">
      <c r="A1878" s="27" t="s">
        <v>384</v>
      </c>
      <c r="B1878" s="27">
        <v>5.5E-2</v>
      </c>
      <c r="C1878" s="27">
        <v>7.0000000000000001E-3</v>
      </c>
      <c r="D1878" s="27">
        <v>8.9999999999999993E-3</v>
      </c>
      <c r="E1878" s="27">
        <v>1.2E-2</v>
      </c>
      <c r="F1878" s="27">
        <v>1.4999999999999999E-2</v>
      </c>
      <c r="G1878" s="27">
        <v>1.7999999999999999E-2</v>
      </c>
      <c r="H1878" s="27">
        <v>2.1999999999999999E-2</v>
      </c>
    </row>
    <row r="1879" spans="1:17" x14ac:dyDescent="0.25">
      <c r="A1879" s="27" t="s">
        <v>385</v>
      </c>
      <c r="B1879" s="27">
        <v>7.0000000000000007E-2</v>
      </c>
      <c r="C1879" s="27">
        <v>8.0000000000000002E-3</v>
      </c>
      <c r="D1879" s="27">
        <v>1.2E-2</v>
      </c>
      <c r="E1879" s="27">
        <v>1.4999999999999999E-2</v>
      </c>
      <c r="F1879" s="27">
        <v>1.7999999999999999E-2</v>
      </c>
      <c r="G1879" s="27">
        <v>2.3E-2</v>
      </c>
      <c r="H1879" s="27">
        <v>2.7E-2</v>
      </c>
    </row>
    <row r="1880" spans="1:17" x14ac:dyDescent="0.25">
      <c r="A1880" s="27" t="s">
        <v>386</v>
      </c>
      <c r="B1880" s="27">
        <v>8.5000000000000006E-2</v>
      </c>
      <c r="C1880" s="27">
        <v>0.01</v>
      </c>
      <c r="D1880" s="27">
        <v>1.4E-2</v>
      </c>
      <c r="E1880" s="27">
        <v>1.7000000000000001E-2</v>
      </c>
      <c r="F1880" s="27">
        <v>2.1999999999999999E-2</v>
      </c>
      <c r="G1880" s="27">
        <v>2.8000000000000001E-2</v>
      </c>
      <c r="H1880" s="27">
        <v>3.2000000000000001E-2</v>
      </c>
    </row>
    <row r="1881" spans="1:17" x14ac:dyDescent="0.25">
      <c r="A1881" s="27" t="s">
        <v>387</v>
      </c>
      <c r="B1881" s="27">
        <v>0.1</v>
      </c>
      <c r="C1881" s="27">
        <v>1.0999999999999999E-2</v>
      </c>
      <c r="D1881" s="27">
        <v>1.6E-2</v>
      </c>
      <c r="E1881" s="27">
        <v>0.02</v>
      </c>
      <c r="F1881" s="27">
        <v>2.5000000000000001E-2</v>
      </c>
      <c r="G1881" s="27">
        <v>3.2000000000000001E-2</v>
      </c>
      <c r="H1881" s="27">
        <v>3.6999999999999998E-2</v>
      </c>
    </row>
    <row r="1882" spans="1:17" x14ac:dyDescent="0.25">
      <c r="A1882" s="27" t="s">
        <v>388</v>
      </c>
      <c r="B1882" s="27">
        <v>0.115</v>
      </c>
      <c r="C1882" s="27">
        <v>1.2999999999999999E-2</v>
      </c>
      <c r="D1882" s="27">
        <v>1.9E-2</v>
      </c>
      <c r="E1882" s="27">
        <v>2.1999999999999999E-2</v>
      </c>
      <c r="F1882" s="27">
        <v>2.8000000000000001E-2</v>
      </c>
      <c r="G1882" s="27">
        <v>3.5999999999999997E-2</v>
      </c>
      <c r="H1882" s="27">
        <v>4.2000000000000003E-2</v>
      </c>
    </row>
    <row r="1883" spans="1:17" x14ac:dyDescent="0.25">
      <c r="A1883" s="27" t="s">
        <v>389</v>
      </c>
      <c r="B1883" s="27">
        <v>0.13</v>
      </c>
      <c r="C1883" s="27">
        <v>1.4E-2</v>
      </c>
      <c r="D1883" s="27">
        <v>2.1000000000000001E-2</v>
      </c>
      <c r="E1883" s="27">
        <v>2.5000000000000001E-2</v>
      </c>
      <c r="F1883" s="27">
        <v>3.1E-2</v>
      </c>
      <c r="G1883" s="27">
        <v>3.9E-2</v>
      </c>
      <c r="H1883" s="27">
        <v>4.7E-2</v>
      </c>
    </row>
    <row r="1884" spans="1:17" x14ac:dyDescent="0.25">
      <c r="A1884" s="27" t="s">
        <v>390</v>
      </c>
      <c r="B1884" s="27">
        <v>0.14499999999999999</v>
      </c>
      <c r="C1884" s="27">
        <v>1.6E-2</v>
      </c>
      <c r="D1884" s="27">
        <v>2.3E-2</v>
      </c>
      <c r="E1884" s="27">
        <v>2.8000000000000001E-2</v>
      </c>
      <c r="F1884" s="27">
        <v>3.4000000000000002E-2</v>
      </c>
      <c r="G1884" s="27">
        <v>4.2999999999999997E-2</v>
      </c>
      <c r="H1884" s="27">
        <v>5.0999999999999997E-2</v>
      </c>
    </row>
    <row r="1885" spans="1:17" x14ac:dyDescent="0.25">
      <c r="A1885" s="27" t="s">
        <v>391</v>
      </c>
      <c r="B1885" s="27">
        <v>0.16</v>
      </c>
      <c r="C1885" s="27">
        <v>1.7999999999999999E-2</v>
      </c>
      <c r="D1885" s="27">
        <v>2.5000000000000001E-2</v>
      </c>
      <c r="E1885" s="27">
        <v>0.03</v>
      </c>
      <c r="F1885" s="27">
        <v>3.6999999999999998E-2</v>
      </c>
      <c r="G1885" s="27">
        <v>4.8000000000000001E-2</v>
      </c>
      <c r="H1885" s="27">
        <v>5.6000000000000001E-2</v>
      </c>
    </row>
    <row r="1886" spans="1:17" x14ac:dyDescent="0.25">
      <c r="A1886" s="27" t="s">
        <v>392</v>
      </c>
      <c r="B1886" s="27">
        <v>0.17499999999999999</v>
      </c>
      <c r="C1886" s="27">
        <v>1.9E-2</v>
      </c>
      <c r="D1886" s="27">
        <v>2.7E-2</v>
      </c>
      <c r="E1886" s="27">
        <v>3.3000000000000002E-2</v>
      </c>
      <c r="F1886" s="27">
        <v>0.04</v>
      </c>
      <c r="G1886" s="27">
        <v>5.1999999999999998E-2</v>
      </c>
      <c r="H1886" s="27">
        <v>0.06</v>
      </c>
    </row>
    <row r="1887" spans="1:17" x14ac:dyDescent="0.25">
      <c r="A1887" s="27" t="s">
        <v>393</v>
      </c>
      <c r="B1887" s="27">
        <v>0.19</v>
      </c>
      <c r="C1887" s="27">
        <v>2.1000000000000001E-2</v>
      </c>
      <c r="D1887" s="27">
        <v>2.9000000000000001E-2</v>
      </c>
      <c r="E1887" s="27">
        <v>3.5000000000000003E-2</v>
      </c>
      <c r="F1887" s="27">
        <v>4.2999999999999997E-2</v>
      </c>
      <c r="G1887" s="27">
        <v>5.6000000000000001E-2</v>
      </c>
      <c r="H1887" s="27">
        <v>6.5000000000000002E-2</v>
      </c>
    </row>
    <row r="1888" spans="1:17" x14ac:dyDescent="0.25">
      <c r="A1888" s="27" t="s">
        <v>394</v>
      </c>
      <c r="B1888" s="27">
        <v>0.20699999999999999</v>
      </c>
      <c r="C1888" s="27">
        <v>2.1999999999999999E-2</v>
      </c>
      <c r="D1888" s="27">
        <v>3.1E-2</v>
      </c>
      <c r="E1888" s="27">
        <v>3.7999999999999999E-2</v>
      </c>
      <c r="F1888" s="27">
        <v>4.7E-2</v>
      </c>
      <c r="G1888" s="27">
        <v>0.06</v>
      </c>
      <c r="H1888" s="27">
        <v>7.0000000000000007E-2</v>
      </c>
    </row>
    <row r="1889" spans="1:8" x14ac:dyDescent="0.25">
      <c r="A1889" s="27" t="s">
        <v>395</v>
      </c>
      <c r="B1889" s="27">
        <v>0.22500000000000001</v>
      </c>
      <c r="C1889" s="27">
        <v>2.4E-2</v>
      </c>
      <c r="D1889" s="27">
        <v>3.3000000000000002E-2</v>
      </c>
      <c r="E1889" s="27">
        <v>4.1000000000000002E-2</v>
      </c>
      <c r="F1889" s="27">
        <v>0.05</v>
      </c>
      <c r="G1889" s="27">
        <v>6.5000000000000002E-2</v>
      </c>
      <c r="H1889" s="27">
        <v>7.5999999999999998E-2</v>
      </c>
    </row>
    <row r="1890" spans="1:8" x14ac:dyDescent="0.25">
      <c r="A1890" s="27" t="s">
        <v>396</v>
      </c>
      <c r="B1890" s="27">
        <v>0.245</v>
      </c>
      <c r="C1890" s="27">
        <v>2.5999999999999999E-2</v>
      </c>
      <c r="D1890" s="27">
        <v>3.5000000000000003E-2</v>
      </c>
      <c r="E1890" s="27">
        <v>4.3999999999999997E-2</v>
      </c>
      <c r="F1890" s="27">
        <v>5.5E-2</v>
      </c>
      <c r="G1890" s="27">
        <v>7.0999999999999994E-2</v>
      </c>
      <c r="H1890" s="27">
        <v>8.2000000000000003E-2</v>
      </c>
    </row>
    <row r="1891" spans="1:8" x14ac:dyDescent="0.25">
      <c r="A1891" s="27" t="s">
        <v>397</v>
      </c>
      <c r="B1891" s="27">
        <v>0.26600000000000001</v>
      </c>
      <c r="C1891" s="27">
        <v>2.7E-2</v>
      </c>
      <c r="D1891" s="27">
        <v>3.7999999999999999E-2</v>
      </c>
      <c r="E1891" s="27">
        <v>4.8000000000000001E-2</v>
      </c>
      <c r="F1891" s="27">
        <v>5.8999999999999997E-2</v>
      </c>
      <c r="G1891" s="27">
        <v>7.5999999999999998E-2</v>
      </c>
      <c r="H1891" s="27">
        <v>8.8999999999999996E-2</v>
      </c>
    </row>
    <row r="1892" spans="1:8" x14ac:dyDescent="0.25">
      <c r="A1892" s="27" t="s">
        <v>398</v>
      </c>
      <c r="B1892" s="27">
        <v>0.28899999999999998</v>
      </c>
      <c r="C1892" s="27">
        <v>2.9000000000000001E-2</v>
      </c>
      <c r="D1892" s="27">
        <v>4.1000000000000002E-2</v>
      </c>
      <c r="E1892" s="27">
        <v>5.0999999999999997E-2</v>
      </c>
      <c r="F1892" s="27">
        <v>6.3E-2</v>
      </c>
      <c r="G1892" s="27">
        <v>8.2000000000000003E-2</v>
      </c>
      <c r="H1892" s="27">
        <v>9.6000000000000002E-2</v>
      </c>
    </row>
    <row r="1893" spans="1:8" x14ac:dyDescent="0.25">
      <c r="A1893" s="27" t="s">
        <v>399</v>
      </c>
      <c r="B1893" s="27">
        <v>0.314</v>
      </c>
      <c r="C1893" s="27">
        <v>0.03</v>
      </c>
      <c r="D1893" s="27">
        <v>4.3999999999999997E-2</v>
      </c>
      <c r="E1893" s="27">
        <v>5.5E-2</v>
      </c>
      <c r="F1893" s="27">
        <v>6.8000000000000005E-2</v>
      </c>
      <c r="G1893" s="27">
        <v>8.7999999999999995E-2</v>
      </c>
      <c r="H1893" s="27">
        <v>0.10299999999999999</v>
      </c>
    </row>
    <row r="1894" spans="1:8" x14ac:dyDescent="0.25">
      <c r="A1894" s="27" t="s">
        <v>400</v>
      </c>
      <c r="B1894" s="27">
        <v>0.34100000000000003</v>
      </c>
      <c r="C1894" s="27">
        <v>3.5000000000000003E-2</v>
      </c>
      <c r="D1894" s="27">
        <v>4.8000000000000001E-2</v>
      </c>
      <c r="E1894" s="27">
        <v>5.8000000000000003E-2</v>
      </c>
      <c r="F1894" s="27">
        <v>7.2999999999999995E-2</v>
      </c>
      <c r="G1894" s="27">
        <v>9.5000000000000001E-2</v>
      </c>
      <c r="H1894" s="27">
        <v>0.111</v>
      </c>
    </row>
    <row r="1895" spans="1:8" x14ac:dyDescent="0.25">
      <c r="A1895" s="27" t="s">
        <v>401</v>
      </c>
      <c r="B1895" s="27">
        <v>0.37</v>
      </c>
      <c r="C1895" s="27">
        <v>3.6999999999999998E-2</v>
      </c>
      <c r="D1895" s="27">
        <v>5.0999999999999997E-2</v>
      </c>
      <c r="E1895" s="27">
        <v>6.3E-2</v>
      </c>
      <c r="F1895" s="27">
        <v>7.9000000000000001E-2</v>
      </c>
      <c r="G1895" s="27">
        <v>0.10199999999999999</v>
      </c>
      <c r="H1895" s="27">
        <v>0.11899999999999999</v>
      </c>
    </row>
    <row r="1896" spans="1:8" x14ac:dyDescent="0.25">
      <c r="A1896" s="27" t="s">
        <v>402</v>
      </c>
      <c r="B1896" s="27">
        <v>0.40200000000000002</v>
      </c>
      <c r="C1896" s="27">
        <v>0.04</v>
      </c>
      <c r="D1896" s="27">
        <v>5.5E-2</v>
      </c>
      <c r="E1896" s="27">
        <v>6.7000000000000004E-2</v>
      </c>
      <c r="F1896" s="27">
        <v>8.4000000000000005E-2</v>
      </c>
      <c r="G1896" s="27">
        <v>0.11</v>
      </c>
      <c r="H1896" s="27">
        <v>0.128</v>
      </c>
    </row>
    <row r="1897" spans="1:8" x14ac:dyDescent="0.25">
      <c r="A1897" s="27" t="s">
        <v>403</v>
      </c>
      <c r="B1897" s="27">
        <v>0.437</v>
      </c>
      <c r="C1897" s="27">
        <v>4.2999999999999997E-2</v>
      </c>
      <c r="D1897" s="27">
        <v>0.06</v>
      </c>
      <c r="E1897" s="27">
        <v>7.0999999999999994E-2</v>
      </c>
      <c r="F1897" s="27">
        <v>9.0999999999999998E-2</v>
      </c>
      <c r="G1897" s="27">
        <v>0.11899999999999999</v>
      </c>
      <c r="H1897" s="27">
        <v>0.13800000000000001</v>
      </c>
    </row>
    <row r="1898" spans="1:8" x14ac:dyDescent="0.25">
      <c r="A1898" s="27" t="s">
        <v>404</v>
      </c>
      <c r="B1898" s="27">
        <v>0.47499999999999998</v>
      </c>
      <c r="C1898" s="27">
        <v>4.5999999999999999E-2</v>
      </c>
      <c r="D1898" s="27">
        <v>6.5000000000000002E-2</v>
      </c>
      <c r="E1898" s="27">
        <v>7.6999999999999999E-2</v>
      </c>
      <c r="F1898" s="27">
        <v>9.7000000000000003E-2</v>
      </c>
      <c r="G1898" s="27">
        <v>0.128</v>
      </c>
      <c r="H1898" s="27">
        <v>0.14899999999999999</v>
      </c>
    </row>
    <row r="1899" spans="1:8" x14ac:dyDescent="0.25">
      <c r="A1899" s="27" t="s">
        <v>405</v>
      </c>
      <c r="B1899" s="27">
        <v>0.51600000000000001</v>
      </c>
      <c r="C1899" s="27">
        <v>4.9000000000000002E-2</v>
      </c>
      <c r="D1899" s="27">
        <v>7.0000000000000007E-2</v>
      </c>
      <c r="E1899" s="27">
        <v>8.2000000000000003E-2</v>
      </c>
      <c r="F1899" s="27">
        <v>0.104</v>
      </c>
      <c r="G1899" s="27">
        <v>0.13700000000000001</v>
      </c>
      <c r="H1899" s="27">
        <v>0.161</v>
      </c>
    </row>
    <row r="1900" spans="1:8" x14ac:dyDescent="0.25">
      <c r="A1900" s="27" t="s">
        <v>406</v>
      </c>
      <c r="B1900" s="27">
        <v>0.56000000000000005</v>
      </c>
      <c r="C1900" s="27">
        <v>5.1999999999999998E-2</v>
      </c>
      <c r="D1900" s="27">
        <v>7.4999999999999997E-2</v>
      </c>
      <c r="E1900" s="27">
        <v>8.8999999999999996E-2</v>
      </c>
      <c r="F1900" s="27">
        <v>0.111</v>
      </c>
      <c r="G1900" s="27">
        <v>0.14699999999999999</v>
      </c>
      <c r="H1900" s="27">
        <v>0.17299999999999999</v>
      </c>
    </row>
    <row r="1901" spans="1:8" x14ac:dyDescent="0.25">
      <c r="A1901" s="27" t="s">
        <v>407</v>
      </c>
      <c r="B1901" s="27">
        <v>0.60799999999999998</v>
      </c>
      <c r="C1901" s="27">
        <v>5.6000000000000001E-2</v>
      </c>
      <c r="D1901" s="27">
        <v>0.08</v>
      </c>
      <c r="E1901" s="27">
        <v>9.6000000000000002E-2</v>
      </c>
      <c r="F1901" s="27">
        <v>0.11899999999999999</v>
      </c>
      <c r="G1901" s="27">
        <v>0.158</v>
      </c>
      <c r="H1901" s="27">
        <v>0.186</v>
      </c>
    </row>
    <row r="1902" spans="1:8" x14ac:dyDescent="0.25">
      <c r="A1902" s="27" t="s">
        <v>408</v>
      </c>
      <c r="B1902" s="27">
        <v>0.66</v>
      </c>
      <c r="C1902" s="27">
        <v>5.8999999999999997E-2</v>
      </c>
      <c r="D1902" s="27">
        <v>8.5999999999999993E-2</v>
      </c>
      <c r="E1902" s="27">
        <v>0.10299999999999999</v>
      </c>
      <c r="F1902" s="27">
        <v>0.127</v>
      </c>
      <c r="G1902" s="27">
        <v>0.17</v>
      </c>
      <c r="H1902" s="27">
        <v>0.2</v>
      </c>
    </row>
    <row r="1903" spans="1:8" x14ac:dyDescent="0.25">
      <c r="A1903" s="27" t="s">
        <v>409</v>
      </c>
      <c r="B1903" s="27">
        <v>0.71699999999999997</v>
      </c>
      <c r="C1903" s="27">
        <v>6.3E-2</v>
      </c>
      <c r="D1903" s="27">
        <v>9.2999999999999999E-2</v>
      </c>
      <c r="E1903" s="27">
        <v>0.112</v>
      </c>
      <c r="F1903" s="27">
        <v>0.13600000000000001</v>
      </c>
      <c r="G1903" s="27">
        <v>0.182</v>
      </c>
      <c r="H1903" s="27">
        <v>0.215</v>
      </c>
    </row>
    <row r="1904" spans="1:8" x14ac:dyDescent="0.25">
      <c r="A1904" s="27" t="s">
        <v>410</v>
      </c>
      <c r="B1904" s="27">
        <v>0.77800000000000002</v>
      </c>
      <c r="C1904" s="27">
        <v>6.7000000000000004E-2</v>
      </c>
      <c r="D1904" s="27">
        <v>9.9000000000000005E-2</v>
      </c>
      <c r="E1904" s="27">
        <v>0.12</v>
      </c>
      <c r="F1904" s="27">
        <v>0.14599999999999999</v>
      </c>
      <c r="G1904" s="27">
        <v>0.19500000000000001</v>
      </c>
      <c r="H1904" s="27">
        <v>0.23100000000000001</v>
      </c>
    </row>
    <row r="1905" spans="1:8" x14ac:dyDescent="0.25">
      <c r="A1905" s="27" t="s">
        <v>411</v>
      </c>
      <c r="B1905" s="27">
        <v>0.84499999999999997</v>
      </c>
      <c r="C1905" s="27">
        <v>7.0000000000000007E-2</v>
      </c>
      <c r="D1905" s="27">
        <v>0.106</v>
      </c>
      <c r="E1905" s="27">
        <v>0.129</v>
      </c>
      <c r="F1905" s="27">
        <v>0.157</v>
      </c>
      <c r="G1905" s="27">
        <v>0.20799999999999999</v>
      </c>
      <c r="H1905" s="27">
        <v>0.248</v>
      </c>
    </row>
    <row r="1906" spans="1:8" x14ac:dyDescent="0.25">
      <c r="A1906" s="27" t="s">
        <v>412</v>
      </c>
      <c r="B1906" s="27">
        <v>0.91700000000000004</v>
      </c>
      <c r="C1906" s="27">
        <v>7.5999999999999998E-2</v>
      </c>
      <c r="D1906" s="27">
        <v>0.114</v>
      </c>
      <c r="E1906" s="27">
        <v>0.13900000000000001</v>
      </c>
      <c r="F1906" s="27">
        <v>0.16900000000000001</v>
      </c>
      <c r="G1906" s="27">
        <v>0.223</v>
      </c>
      <c r="H1906" s="27">
        <v>0.26600000000000001</v>
      </c>
    </row>
    <row r="1907" spans="1:8" x14ac:dyDescent="0.25">
      <c r="A1907" s="27" t="s">
        <v>413</v>
      </c>
      <c r="B1907" s="27">
        <v>0.995</v>
      </c>
      <c r="C1907" s="27">
        <v>8.2000000000000003E-2</v>
      </c>
      <c r="D1907" s="27">
        <v>0.122</v>
      </c>
      <c r="E1907" s="27">
        <v>0.15</v>
      </c>
      <c r="F1907" s="27">
        <v>0.182</v>
      </c>
      <c r="G1907" s="27">
        <v>0.23799999999999999</v>
      </c>
      <c r="H1907" s="27">
        <v>0.28499999999999998</v>
      </c>
    </row>
    <row r="1908" spans="1:8" x14ac:dyDescent="0.25">
      <c r="A1908" s="27" t="s">
        <v>414</v>
      </c>
      <c r="B1908" s="27">
        <v>1.0799999999999998</v>
      </c>
      <c r="C1908" s="27">
        <v>8.7999999999999995E-2</v>
      </c>
      <c r="D1908" s="27">
        <v>0.13</v>
      </c>
      <c r="E1908" s="27">
        <v>0.161</v>
      </c>
      <c r="F1908" s="27">
        <v>0.19600000000000001</v>
      </c>
      <c r="G1908" s="27">
        <v>0.254</v>
      </c>
      <c r="H1908" s="27">
        <v>0.30499999999999999</v>
      </c>
    </row>
    <row r="1909" spans="1:8" x14ac:dyDescent="0.25">
      <c r="A1909" s="27" t="s">
        <v>415</v>
      </c>
      <c r="B1909" s="27">
        <v>1.1719999999999999</v>
      </c>
      <c r="C1909" s="27">
        <v>9.4E-2</v>
      </c>
      <c r="D1909" s="27">
        <v>0.13900000000000001</v>
      </c>
      <c r="E1909" s="27">
        <v>0.17299999999999999</v>
      </c>
      <c r="F1909" s="27">
        <v>0.21099999999999999</v>
      </c>
      <c r="G1909" s="27">
        <v>0.27500000000000002</v>
      </c>
      <c r="H1909" s="27">
        <v>0.32600000000000001</v>
      </c>
    </row>
    <row r="1910" spans="1:8" x14ac:dyDescent="0.25">
      <c r="A1910" s="27" t="s">
        <v>416</v>
      </c>
      <c r="B1910" s="27">
        <v>1.2719999999999998</v>
      </c>
      <c r="C1910" s="27">
        <v>0.10100000000000001</v>
      </c>
      <c r="D1910" s="27">
        <v>0.14799999999999999</v>
      </c>
      <c r="E1910" s="27">
        <v>0.185</v>
      </c>
      <c r="F1910" s="27">
        <v>0.22800000000000001</v>
      </c>
      <c r="G1910" s="27">
        <v>0.29399999999999998</v>
      </c>
      <c r="H1910" s="27">
        <v>0.34899999999999998</v>
      </c>
    </row>
    <row r="1911" spans="1:8" x14ac:dyDescent="0.25">
      <c r="A1911" s="27" t="s">
        <v>417</v>
      </c>
      <c r="B1911" s="27">
        <v>1.3809999999999998</v>
      </c>
      <c r="C1911" s="27">
        <v>0.109</v>
      </c>
      <c r="D1911" s="27">
        <v>0.158</v>
      </c>
      <c r="E1911" s="27">
        <v>0.19900000000000001</v>
      </c>
      <c r="F1911" s="27">
        <v>0.245</v>
      </c>
      <c r="G1911" s="27">
        <v>0.315</v>
      </c>
      <c r="H1911" s="27">
        <v>0.372</v>
      </c>
    </row>
    <row r="1912" spans="1:8" x14ac:dyDescent="0.25">
      <c r="A1912" s="27" t="s">
        <v>418</v>
      </c>
      <c r="B1912" s="27">
        <v>1.4989999999999999</v>
      </c>
      <c r="C1912" s="27">
        <v>0.11600000000000001</v>
      </c>
      <c r="D1912" s="27">
        <v>0.16900000000000001</v>
      </c>
      <c r="E1912" s="27">
        <v>0.21299999999999999</v>
      </c>
      <c r="F1912" s="27">
        <v>0.26400000000000001</v>
      </c>
      <c r="G1912" s="27">
        <v>0.33700000000000002</v>
      </c>
      <c r="H1912" s="27">
        <v>0.39800000000000002</v>
      </c>
    </row>
    <row r="1913" spans="1:8" x14ac:dyDescent="0.25">
      <c r="A1913" s="27" t="s">
        <v>419</v>
      </c>
      <c r="B1913" s="27">
        <v>1.6269999999999998</v>
      </c>
      <c r="C1913" s="27">
        <v>0.125</v>
      </c>
      <c r="D1913" s="27">
        <v>0.18</v>
      </c>
      <c r="E1913" s="27">
        <v>0.22800000000000001</v>
      </c>
      <c r="F1913" s="27">
        <v>0.28399999999999997</v>
      </c>
      <c r="G1913" s="27">
        <v>0.36899999999999999</v>
      </c>
      <c r="H1913" s="27">
        <v>0.43099999999999999</v>
      </c>
    </row>
    <row r="1914" spans="1:8" x14ac:dyDescent="0.25">
      <c r="A1914" s="27" t="s">
        <v>420</v>
      </c>
      <c r="B1914" s="27">
        <v>1.7659999999999998</v>
      </c>
      <c r="C1914" s="27">
        <v>0.13300000000000001</v>
      </c>
      <c r="D1914" s="27">
        <v>0.191</v>
      </c>
      <c r="E1914" s="27">
        <v>0.24</v>
      </c>
      <c r="F1914" s="27">
        <v>0.30499999999999999</v>
      </c>
      <c r="G1914" s="27">
        <v>0.39700000000000002</v>
      </c>
      <c r="H1914" s="27">
        <v>0.46100000000000002</v>
      </c>
    </row>
    <row r="1915" spans="1:8" x14ac:dyDescent="0.25">
      <c r="A1915" s="27" t="s">
        <v>421</v>
      </c>
      <c r="B1915" s="27">
        <v>1.9169999999999998</v>
      </c>
      <c r="C1915" s="27">
        <v>0.14299999999999999</v>
      </c>
      <c r="D1915" s="27">
        <v>0.20200000000000001</v>
      </c>
      <c r="E1915" s="27">
        <v>0.25800000000000001</v>
      </c>
      <c r="F1915" s="27">
        <v>0.32700000000000001</v>
      </c>
      <c r="G1915" s="27">
        <v>0.42799999999999999</v>
      </c>
      <c r="H1915" s="27">
        <v>0.49299999999999999</v>
      </c>
    </row>
    <row r="1916" spans="1:8" x14ac:dyDescent="0.25">
      <c r="A1916" s="27" t="s">
        <v>422</v>
      </c>
      <c r="B1916" s="27">
        <v>2.08</v>
      </c>
      <c r="C1916" s="27">
        <v>0.153</v>
      </c>
      <c r="D1916" s="27">
        <v>0.217</v>
      </c>
      <c r="E1916" s="27">
        <v>0.27800000000000002</v>
      </c>
      <c r="F1916" s="27">
        <v>0.35</v>
      </c>
      <c r="G1916" s="27">
        <v>0.46</v>
      </c>
      <c r="H1916" s="27">
        <v>0.52700000000000002</v>
      </c>
    </row>
    <row r="1917" spans="1:8" x14ac:dyDescent="0.25">
      <c r="A1917" s="27" t="s">
        <v>423</v>
      </c>
      <c r="B1917" s="27">
        <v>2.2569999999999997</v>
      </c>
      <c r="C1917" s="27">
        <v>0.16400000000000001</v>
      </c>
      <c r="D1917" s="27">
        <v>0.23400000000000001</v>
      </c>
      <c r="E1917" s="27">
        <v>0.29899999999999999</v>
      </c>
      <c r="F1917" s="27">
        <v>0.375</v>
      </c>
      <c r="G1917" s="27">
        <v>0.495</v>
      </c>
      <c r="H1917" s="27">
        <v>0.57699999999999996</v>
      </c>
    </row>
    <row r="1918" spans="1:8" x14ac:dyDescent="0.25">
      <c r="A1918" s="27" t="s">
        <v>424</v>
      </c>
      <c r="B1918" s="27">
        <v>2.4489999999999998</v>
      </c>
      <c r="C1918" s="27">
        <v>0.17499999999999999</v>
      </c>
      <c r="D1918" s="27">
        <v>0.251</v>
      </c>
      <c r="E1918" s="27">
        <v>0.32200000000000001</v>
      </c>
      <c r="F1918" s="27">
        <v>0.40100000000000002</v>
      </c>
      <c r="G1918" s="27">
        <v>0.53100000000000003</v>
      </c>
      <c r="H1918" s="27">
        <v>0.621</v>
      </c>
    </row>
    <row r="1919" spans="1:8" x14ac:dyDescent="0.25">
      <c r="A1919" s="27" t="s">
        <v>425</v>
      </c>
      <c r="B1919" s="27">
        <v>2.6579999999999999</v>
      </c>
      <c r="C1919" s="27">
        <v>0.188</v>
      </c>
      <c r="D1919" s="27">
        <v>0.27</v>
      </c>
      <c r="E1919" s="27">
        <v>0.34499999999999997</v>
      </c>
      <c r="F1919" s="27">
        <v>0.42899999999999999</v>
      </c>
      <c r="G1919" s="27">
        <v>0.56999999999999995</v>
      </c>
      <c r="H1919" s="27">
        <v>0.66800000000000004</v>
      </c>
    </row>
    <row r="1920" spans="1:8" x14ac:dyDescent="0.25">
      <c r="A1920" s="27" t="s">
        <v>426</v>
      </c>
      <c r="B1920" s="27">
        <v>2.8839999999999999</v>
      </c>
      <c r="C1920" s="27">
        <v>0.20100000000000001</v>
      </c>
      <c r="D1920" s="27">
        <v>0.28899999999999998</v>
      </c>
      <c r="E1920" s="27">
        <v>0.36899999999999999</v>
      </c>
      <c r="F1920" s="27">
        <v>0.45300000000000001</v>
      </c>
      <c r="G1920" s="27">
        <v>0.61099999999999999</v>
      </c>
      <c r="H1920" s="27">
        <v>0.71799999999999997</v>
      </c>
    </row>
    <row r="1921" spans="1:8" x14ac:dyDescent="0.25">
      <c r="A1921" s="27" t="s">
        <v>427</v>
      </c>
      <c r="B1921" s="27">
        <v>3.13</v>
      </c>
      <c r="C1921" s="27">
        <v>0.215</v>
      </c>
      <c r="D1921" s="27">
        <v>0.31</v>
      </c>
      <c r="E1921" s="27">
        <v>0.39600000000000002</v>
      </c>
      <c r="F1921" s="27">
        <v>0.48799999999999999</v>
      </c>
      <c r="G1921" s="27">
        <v>0.65500000000000003</v>
      </c>
      <c r="H1921" s="27">
        <v>0.77200000000000002</v>
      </c>
    </row>
    <row r="1922" spans="1:8" x14ac:dyDescent="0.25">
      <c r="A1922" s="27" t="s">
        <v>428</v>
      </c>
      <c r="B1922" s="27">
        <v>3.3969999999999998</v>
      </c>
      <c r="C1922" s="27">
        <v>0.23</v>
      </c>
      <c r="D1922" s="27">
        <v>0.33200000000000002</v>
      </c>
      <c r="E1922" s="27">
        <v>0.42399999999999999</v>
      </c>
      <c r="F1922" s="27">
        <v>0.52500000000000002</v>
      </c>
      <c r="G1922" s="27">
        <v>0.70099999999999996</v>
      </c>
      <c r="H1922" s="27">
        <v>0.82899999999999996</v>
      </c>
    </row>
    <row r="1923" spans="1:8" x14ac:dyDescent="0.25">
      <c r="A1923" s="27" t="s">
        <v>429</v>
      </c>
      <c r="B1923" s="27">
        <v>3.6859999999999999</v>
      </c>
      <c r="C1923" s="27">
        <v>0.245</v>
      </c>
      <c r="D1923" s="27">
        <v>0.35499999999999998</v>
      </c>
      <c r="E1923" s="27">
        <v>0.45500000000000002</v>
      </c>
      <c r="F1923" s="27">
        <v>0.56399999999999995</v>
      </c>
      <c r="G1923" s="27">
        <v>0.75</v>
      </c>
      <c r="H1923" s="27">
        <v>0.88900000000000001</v>
      </c>
    </row>
    <row r="1924" spans="1:8" x14ac:dyDescent="0.25">
      <c r="A1924" s="27" t="s">
        <v>430</v>
      </c>
      <c r="B1924" s="27">
        <v>4</v>
      </c>
      <c r="C1924" s="27">
        <v>0.26200000000000001</v>
      </c>
      <c r="D1924" s="27">
        <v>0.38</v>
      </c>
      <c r="E1924" s="27">
        <v>0.48799999999999999</v>
      </c>
      <c r="F1924" s="27">
        <v>0.60599999999999998</v>
      </c>
      <c r="G1924" s="27">
        <v>0.80200000000000005</v>
      </c>
      <c r="H1924" s="27">
        <v>0.95299999999999996</v>
      </c>
    </row>
    <row r="1925" spans="1:8" x14ac:dyDescent="0.25">
      <c r="A1925" s="27" t="s">
        <v>431</v>
      </c>
      <c r="B1925" s="27">
        <v>4.34</v>
      </c>
      <c r="C1925" s="27">
        <v>0.27900000000000003</v>
      </c>
      <c r="D1925" s="27">
        <v>0.40600000000000003</v>
      </c>
      <c r="E1925" s="27">
        <v>0.52200000000000002</v>
      </c>
      <c r="F1925" s="27">
        <v>0.65100000000000002</v>
      </c>
      <c r="G1925" s="27">
        <v>0.85599999999999998</v>
      </c>
      <c r="H1925" s="27">
        <v>1.02</v>
      </c>
    </row>
    <row r="1926" spans="1:8" x14ac:dyDescent="0.25">
      <c r="A1926" s="27" t="s">
        <v>432</v>
      </c>
      <c r="B1926" s="27">
        <v>4.7090000000000005</v>
      </c>
      <c r="C1926" s="27">
        <v>0.29799999999999999</v>
      </c>
      <c r="D1926" s="27">
        <v>0.433</v>
      </c>
      <c r="E1926" s="27">
        <v>0.55900000000000005</v>
      </c>
      <c r="F1926" s="27">
        <v>0.69699999999999995</v>
      </c>
      <c r="G1926" s="27">
        <v>0.91400000000000003</v>
      </c>
      <c r="H1926" s="27">
        <v>1.0920000000000001</v>
      </c>
    </row>
    <row r="1927" spans="1:8" x14ac:dyDescent="0.25">
      <c r="A1927" s="27" t="s">
        <v>433</v>
      </c>
      <c r="B1927" s="27">
        <v>5.1100000000000003</v>
      </c>
      <c r="C1927" s="27">
        <v>0.317</v>
      </c>
      <c r="D1927" s="27">
        <v>0.46200000000000002</v>
      </c>
      <c r="E1927" s="27">
        <v>0.59799999999999998</v>
      </c>
      <c r="F1927" s="27">
        <v>0.748</v>
      </c>
      <c r="G1927" s="27">
        <v>0.97399999999999998</v>
      </c>
      <c r="H1927" s="27">
        <v>1.167</v>
      </c>
    </row>
    <row r="1928" spans="1:8" x14ac:dyDescent="0.25">
      <c r="A1928" s="27" t="s">
        <v>434</v>
      </c>
      <c r="B1928" s="27">
        <v>5.5449999999999999</v>
      </c>
      <c r="C1928" s="27">
        <v>0.33800000000000002</v>
      </c>
      <c r="D1928" s="27">
        <v>0.49199999999999999</v>
      </c>
      <c r="E1928" s="27">
        <v>0.63800000000000001</v>
      </c>
      <c r="F1928" s="27">
        <v>0.80100000000000005</v>
      </c>
      <c r="G1928" s="27">
        <v>1.038</v>
      </c>
      <c r="H1928" s="27">
        <v>1.2470000000000001</v>
      </c>
    </row>
    <row r="1929" spans="1:8" x14ac:dyDescent="0.25">
      <c r="A1929" s="27" t="s">
        <v>435</v>
      </c>
      <c r="B1929" s="27">
        <v>6.0170000000000003</v>
      </c>
      <c r="C1929" s="27">
        <v>0.35899999999999999</v>
      </c>
      <c r="D1929" s="27">
        <v>0.52600000000000002</v>
      </c>
      <c r="E1929" s="27">
        <v>0.68100000000000005</v>
      </c>
      <c r="F1929" s="27">
        <v>0.85699999999999998</v>
      </c>
      <c r="G1929" s="27">
        <v>1.1060000000000001</v>
      </c>
      <c r="H1929" s="27">
        <v>1.331</v>
      </c>
    </row>
    <row r="1930" spans="1:8" x14ac:dyDescent="0.25">
      <c r="A1930" s="27" t="s">
        <v>436</v>
      </c>
      <c r="B1930" s="27">
        <v>6.5289999999999999</v>
      </c>
      <c r="C1930" s="27">
        <v>0.38200000000000001</v>
      </c>
      <c r="D1930" s="27">
        <v>0.56299999999999994</v>
      </c>
      <c r="E1930" s="27">
        <v>0.72699999999999998</v>
      </c>
      <c r="F1930" s="27">
        <v>0.91700000000000004</v>
      </c>
      <c r="G1930" s="27">
        <v>1.177</v>
      </c>
      <c r="H1930" s="27">
        <v>1.42</v>
      </c>
    </row>
    <row r="1931" spans="1:8" x14ac:dyDescent="0.25">
      <c r="A1931" s="27" t="s">
        <v>437</v>
      </c>
      <c r="B1931" s="27">
        <v>7.0840000000000005</v>
      </c>
      <c r="C1931" s="27">
        <v>0.40600000000000003</v>
      </c>
      <c r="D1931" s="27">
        <v>0.60099999999999998</v>
      </c>
      <c r="E1931" s="27">
        <v>0.77600000000000002</v>
      </c>
      <c r="F1931" s="27">
        <v>0.97899999999999998</v>
      </c>
      <c r="G1931" s="27">
        <v>1.2509999999999999</v>
      </c>
      <c r="H1931" s="27">
        <v>1.514</v>
      </c>
    </row>
    <row r="1932" spans="1:8" x14ac:dyDescent="0.25">
      <c r="A1932" s="27" t="s">
        <v>438</v>
      </c>
      <c r="B1932" s="27">
        <v>7.6870000000000003</v>
      </c>
      <c r="C1932" s="27">
        <v>0.43099999999999999</v>
      </c>
      <c r="D1932" s="27">
        <v>0.64200000000000002</v>
      </c>
      <c r="E1932" s="27">
        <v>0.82799999999999996</v>
      </c>
      <c r="F1932" s="27">
        <v>1.046</v>
      </c>
      <c r="G1932" s="27">
        <v>1.33</v>
      </c>
      <c r="H1932" s="27">
        <v>1.613</v>
      </c>
    </row>
    <row r="1933" spans="1:8" x14ac:dyDescent="0.25">
      <c r="A1933" s="27" t="s">
        <v>439</v>
      </c>
      <c r="B1933" s="27">
        <v>8.3409999999999993</v>
      </c>
      <c r="C1933" s="27">
        <v>0.46</v>
      </c>
      <c r="D1933" s="27">
        <v>0.68500000000000005</v>
      </c>
      <c r="E1933" s="27">
        <v>0.88300000000000001</v>
      </c>
      <c r="F1933" s="27">
        <v>1.1160000000000001</v>
      </c>
      <c r="G1933" s="27">
        <v>1.421</v>
      </c>
      <c r="H1933" s="27">
        <v>1.7170000000000001</v>
      </c>
    </row>
    <row r="1934" spans="1:8" x14ac:dyDescent="0.25">
      <c r="A1934" s="27" t="s">
        <v>440</v>
      </c>
      <c r="B1934" s="27">
        <v>9.0499999999999989</v>
      </c>
      <c r="C1934" s="27">
        <v>0.497</v>
      </c>
      <c r="D1934" s="27">
        <v>0.73</v>
      </c>
      <c r="E1934" s="27">
        <v>0.94199999999999995</v>
      </c>
      <c r="F1934" s="27">
        <v>1.1910000000000001</v>
      </c>
      <c r="G1934" s="27">
        <v>1.5269999999999999</v>
      </c>
      <c r="H1934" s="27">
        <v>1.8260000000000001</v>
      </c>
    </row>
    <row r="1935" spans="1:8" x14ac:dyDescent="0.25">
      <c r="A1935" s="27" t="s">
        <v>441</v>
      </c>
      <c r="B1935" s="27">
        <v>9.82</v>
      </c>
      <c r="C1935" s="27">
        <v>0.53800000000000003</v>
      </c>
      <c r="D1935" s="27">
        <v>0.77800000000000002</v>
      </c>
      <c r="E1935" s="27">
        <v>1.0069999999999999</v>
      </c>
      <c r="F1935" s="27">
        <v>1.2709999999999999</v>
      </c>
      <c r="G1935" s="27">
        <v>1.641</v>
      </c>
      <c r="H1935" s="27">
        <v>1.9419999999999999</v>
      </c>
    </row>
    <row r="1936" spans="1:8" x14ac:dyDescent="0.25">
      <c r="A1936" s="27" t="s">
        <v>442</v>
      </c>
      <c r="B1936" s="27">
        <v>10.654999999999999</v>
      </c>
      <c r="C1936" s="27">
        <v>0.58399999999999996</v>
      </c>
      <c r="D1936" s="27">
        <v>0.82899999999999996</v>
      </c>
      <c r="E1936" s="27">
        <v>1.075</v>
      </c>
      <c r="F1936" s="27">
        <v>1.357</v>
      </c>
      <c r="G1936" s="27">
        <v>1.762</v>
      </c>
      <c r="H1936" s="27">
        <v>2.0539999999999998</v>
      </c>
    </row>
    <row r="1937" spans="1:8" x14ac:dyDescent="0.25">
      <c r="A1937" s="27" t="s">
        <v>443</v>
      </c>
      <c r="B1937" s="27">
        <v>11.561</v>
      </c>
      <c r="C1937" s="27">
        <v>0.63200000000000001</v>
      </c>
      <c r="D1937" s="27">
        <v>0.88200000000000001</v>
      </c>
      <c r="E1937" s="27">
        <v>1.147</v>
      </c>
      <c r="F1937" s="27">
        <v>1.4490000000000001</v>
      </c>
      <c r="G1937" s="27">
        <v>1.891</v>
      </c>
      <c r="H1937" s="27">
        <v>2.2080000000000002</v>
      </c>
    </row>
    <row r="1938" spans="1:8" x14ac:dyDescent="0.25">
      <c r="A1938" s="27" t="s">
        <v>444</v>
      </c>
      <c r="B1938" s="27">
        <v>12.543999999999999</v>
      </c>
      <c r="C1938" s="27">
        <v>0.68500000000000005</v>
      </c>
      <c r="D1938" s="27">
        <v>0.93899999999999995</v>
      </c>
      <c r="E1938" s="27">
        <v>1.2250000000000001</v>
      </c>
      <c r="F1938" s="27">
        <v>1.548</v>
      </c>
      <c r="G1938" s="27">
        <v>2.028</v>
      </c>
      <c r="H1938" s="27">
        <v>2.3730000000000002</v>
      </c>
    </row>
    <row r="1939" spans="1:8" x14ac:dyDescent="0.25">
      <c r="A1939" s="27" t="s">
        <v>445</v>
      </c>
      <c r="B1939" s="27">
        <v>13.610999999999999</v>
      </c>
      <c r="C1939" s="27">
        <v>0.74199999999999999</v>
      </c>
      <c r="D1939" s="27">
        <v>0.999</v>
      </c>
      <c r="E1939" s="27">
        <v>1.3069999999999999</v>
      </c>
      <c r="F1939" s="27">
        <v>1.653</v>
      </c>
      <c r="G1939" s="27">
        <v>2.173</v>
      </c>
      <c r="H1939" s="27">
        <v>2.5489999999999999</v>
      </c>
    </row>
    <row r="1940" spans="1:8" x14ac:dyDescent="0.25">
      <c r="A1940" s="27" t="s">
        <v>446</v>
      </c>
      <c r="B1940" s="27">
        <v>14.767999999999999</v>
      </c>
      <c r="C1940" s="27">
        <v>0.80400000000000005</v>
      </c>
      <c r="D1940" s="27">
        <v>1.0620000000000001</v>
      </c>
      <c r="E1940" s="27">
        <v>1.3939999999999999</v>
      </c>
      <c r="F1940" s="27">
        <v>1.764</v>
      </c>
      <c r="G1940" s="27">
        <v>2.327</v>
      </c>
      <c r="H1940" s="27">
        <v>2.7370000000000001</v>
      </c>
    </row>
    <row r="1941" spans="1:8" x14ac:dyDescent="0.25">
      <c r="A1941" s="27" t="s">
        <v>447</v>
      </c>
      <c r="B1941" s="27">
        <v>16.024000000000001</v>
      </c>
      <c r="C1941" s="27">
        <v>0.87</v>
      </c>
      <c r="D1941" s="27">
        <v>1.129</v>
      </c>
      <c r="E1941" s="27">
        <v>1.4850000000000001</v>
      </c>
      <c r="F1941" s="27">
        <v>1.8839999999999999</v>
      </c>
      <c r="G1941" s="27">
        <v>2.4900000000000002</v>
      </c>
      <c r="H1941" s="27">
        <v>2.9359999999999999</v>
      </c>
    </row>
    <row r="1942" spans="1:8" x14ac:dyDescent="0.25">
      <c r="A1942" s="27" t="s">
        <v>448</v>
      </c>
      <c r="B1942" s="27">
        <v>17.387</v>
      </c>
      <c r="C1942" s="27">
        <v>0.94099999999999995</v>
      </c>
      <c r="D1942" s="27">
        <v>1.1990000000000001</v>
      </c>
      <c r="E1942" s="27">
        <v>1.58</v>
      </c>
      <c r="F1942" s="27">
        <v>2.0110000000000001</v>
      </c>
      <c r="G1942" s="27">
        <v>2.6629999999999998</v>
      </c>
      <c r="H1942" s="27">
        <v>3.1469999999999998</v>
      </c>
    </row>
    <row r="1943" spans="1:8" x14ac:dyDescent="0.25">
      <c r="A1943" s="27" t="s">
        <v>449</v>
      </c>
      <c r="B1943" s="27">
        <v>18.865000000000002</v>
      </c>
      <c r="C1943" s="27">
        <v>1.012</v>
      </c>
      <c r="D1943" s="27">
        <v>1.2969999999999999</v>
      </c>
      <c r="E1943" s="27">
        <v>1.68</v>
      </c>
      <c r="F1943" s="27">
        <v>2.1459999999999999</v>
      </c>
      <c r="G1943" s="27">
        <v>2.8450000000000002</v>
      </c>
      <c r="H1943" s="27">
        <v>3.371</v>
      </c>
    </row>
    <row r="1944" spans="1:8" x14ac:dyDescent="0.25">
      <c r="A1944" s="27" t="s">
        <v>450</v>
      </c>
      <c r="B1944" s="27">
        <v>20.469000000000001</v>
      </c>
      <c r="C1944" s="27">
        <v>1.0900000000000001</v>
      </c>
      <c r="D1944" s="27">
        <v>1.405</v>
      </c>
      <c r="E1944" s="27">
        <v>1.7849999999999999</v>
      </c>
      <c r="F1944" s="27">
        <v>2.2869999999999999</v>
      </c>
      <c r="G1944" s="27">
        <v>3.0379999999999998</v>
      </c>
      <c r="H1944" s="27">
        <v>3.6080000000000001</v>
      </c>
    </row>
    <row r="1945" spans="1:8" x14ac:dyDescent="0.25">
      <c r="A1945" s="27" t="s">
        <v>451</v>
      </c>
      <c r="B1945" s="27">
        <v>22.209</v>
      </c>
      <c r="C1945" s="27">
        <v>1.1639999999999999</v>
      </c>
      <c r="D1945" s="27">
        <v>1.522</v>
      </c>
      <c r="E1945" s="27">
        <v>1.8959999999999999</v>
      </c>
      <c r="F1945" s="27">
        <v>2.4350000000000001</v>
      </c>
      <c r="G1945" s="27">
        <v>3.2410000000000001</v>
      </c>
      <c r="H1945" s="27">
        <v>3.859</v>
      </c>
    </row>
    <row r="1946" spans="1:8" x14ac:dyDescent="0.25">
      <c r="A1946" s="27" t="s">
        <v>452</v>
      </c>
      <c r="B1946" s="27">
        <v>24.097000000000001</v>
      </c>
      <c r="C1946" s="27">
        <v>1.2410000000000001</v>
      </c>
      <c r="D1946" s="27">
        <v>1.6419999999999999</v>
      </c>
      <c r="E1946" s="27">
        <v>2.012</v>
      </c>
      <c r="F1946" s="27">
        <v>2.59</v>
      </c>
      <c r="G1946" s="27">
        <v>3.456</v>
      </c>
      <c r="H1946" s="27">
        <v>4.125</v>
      </c>
    </row>
    <row r="1947" spans="1:8" x14ac:dyDescent="0.25">
      <c r="A1947" s="27" t="s">
        <v>453</v>
      </c>
      <c r="B1947" s="27">
        <v>26.146000000000001</v>
      </c>
      <c r="C1947" s="27">
        <v>1.3220000000000001</v>
      </c>
      <c r="D1947" s="27">
        <v>1.768</v>
      </c>
      <c r="E1947" s="27">
        <v>2.1560000000000001</v>
      </c>
      <c r="F1947" s="27">
        <v>2.754</v>
      </c>
      <c r="G1947" s="27">
        <v>3.6829999999999998</v>
      </c>
      <c r="H1947" s="27">
        <v>4.4059999999999997</v>
      </c>
    </row>
    <row r="1948" spans="1:8" x14ac:dyDescent="0.25">
      <c r="A1948" s="27" t="s">
        <v>454</v>
      </c>
      <c r="B1948" s="27">
        <v>28.369</v>
      </c>
      <c r="C1948" s="27">
        <v>1.4059999999999999</v>
      </c>
      <c r="D1948" s="27">
        <v>1.903</v>
      </c>
      <c r="E1948" s="27">
        <v>2.3090000000000002</v>
      </c>
      <c r="F1948" s="27">
        <v>2.927</v>
      </c>
      <c r="G1948" s="27">
        <v>3.9220000000000002</v>
      </c>
      <c r="H1948" s="27">
        <v>4.702</v>
      </c>
    </row>
    <row r="1949" spans="1:8" x14ac:dyDescent="0.25">
      <c r="A1949" s="27" t="s">
        <v>455</v>
      </c>
      <c r="B1949" s="27">
        <v>30.781000000000002</v>
      </c>
      <c r="C1949" s="27">
        <v>1.496</v>
      </c>
      <c r="D1949" s="27">
        <v>2.0489999999999999</v>
      </c>
      <c r="E1949" s="27">
        <v>2.4710000000000001</v>
      </c>
      <c r="F1949" s="27">
        <v>3.109</v>
      </c>
      <c r="G1949" s="27">
        <v>4.1740000000000004</v>
      </c>
      <c r="H1949" s="27">
        <v>5.016</v>
      </c>
    </row>
    <row r="1950" spans="1:8" x14ac:dyDescent="0.25">
      <c r="A1950" s="27" t="s">
        <v>456</v>
      </c>
      <c r="B1950" s="27">
        <v>33.397999999999996</v>
      </c>
      <c r="C1950" s="27">
        <v>1.5920000000000001</v>
      </c>
      <c r="D1950" s="27">
        <v>2.2069999999999999</v>
      </c>
      <c r="E1950" s="27">
        <v>2.6419999999999999</v>
      </c>
      <c r="F1950" s="27">
        <v>3.2949999999999999</v>
      </c>
      <c r="G1950" s="27">
        <v>4.4390000000000001</v>
      </c>
      <c r="H1950" s="27">
        <v>5.3470000000000004</v>
      </c>
    </row>
    <row r="1951" spans="1:8" x14ac:dyDescent="0.25">
      <c r="A1951" s="27" t="s">
        <v>457</v>
      </c>
      <c r="B1951" s="27">
        <v>36.236999999999995</v>
      </c>
      <c r="C1951" s="27">
        <v>1.718</v>
      </c>
      <c r="D1951" s="27">
        <v>2.3769999999999998</v>
      </c>
      <c r="E1951" s="27">
        <v>2.823</v>
      </c>
      <c r="F1951" s="27">
        <v>3.532</v>
      </c>
      <c r="G1951" s="27">
        <v>4.7190000000000003</v>
      </c>
      <c r="H1951" s="27">
        <v>5.6959999999999997</v>
      </c>
    </row>
    <row r="1952" spans="1:8" x14ac:dyDescent="0.25">
      <c r="A1952" s="27" t="s">
        <v>458</v>
      </c>
      <c r="B1952" s="27">
        <v>39.317999999999998</v>
      </c>
      <c r="C1952" s="27">
        <v>1.851</v>
      </c>
      <c r="D1952" s="27">
        <v>2.5529999999999999</v>
      </c>
      <c r="E1952" s="27">
        <v>3.028</v>
      </c>
      <c r="F1952" s="27">
        <v>3.7829999999999999</v>
      </c>
      <c r="G1952" s="27">
        <v>5.0140000000000002</v>
      </c>
      <c r="H1952" s="27">
        <v>6.0640000000000001</v>
      </c>
    </row>
    <row r="1953" spans="1:8" x14ac:dyDescent="0.25">
      <c r="A1953" s="27" t="s">
        <v>459</v>
      </c>
      <c r="B1953" s="27">
        <v>42.660999999999994</v>
      </c>
      <c r="C1953" s="27">
        <v>1.994</v>
      </c>
      <c r="D1953" s="27">
        <v>2.718</v>
      </c>
      <c r="E1953" s="27">
        <v>3.2589999999999999</v>
      </c>
      <c r="F1953" s="27">
        <v>4.0490000000000004</v>
      </c>
      <c r="G1953" s="27">
        <v>5.3239999999999998</v>
      </c>
      <c r="H1953" s="27">
        <v>6.452</v>
      </c>
    </row>
    <row r="1954" spans="1:8" x14ac:dyDescent="0.25">
      <c r="A1954" s="27" t="s">
        <v>460</v>
      </c>
      <c r="B1954" s="27">
        <v>46.287999999999997</v>
      </c>
      <c r="C1954" s="27">
        <v>2.133</v>
      </c>
      <c r="D1954" s="27">
        <v>2.8919999999999999</v>
      </c>
      <c r="E1954" s="27">
        <v>3.5049999999999999</v>
      </c>
      <c r="F1954" s="27">
        <v>4.33</v>
      </c>
      <c r="G1954" s="27">
        <v>5.6509999999999998</v>
      </c>
      <c r="H1954" s="27">
        <v>6.86</v>
      </c>
    </row>
    <row r="1955" spans="1:8" x14ac:dyDescent="0.25">
      <c r="A1955" s="27" t="s">
        <v>461</v>
      </c>
      <c r="B1955" s="27">
        <v>50.222999999999999</v>
      </c>
      <c r="C1955" s="27">
        <v>2.2650000000000001</v>
      </c>
      <c r="D1955" s="27">
        <v>3.0739999999999998</v>
      </c>
      <c r="E1955" s="27">
        <v>3.766</v>
      </c>
      <c r="F1955" s="27">
        <v>4.6280000000000001</v>
      </c>
      <c r="G1955" s="27">
        <v>5.9950000000000001</v>
      </c>
      <c r="H1955" s="27">
        <v>7.2910000000000004</v>
      </c>
    </row>
    <row r="1956" spans="1:8" x14ac:dyDescent="0.25">
      <c r="A1956" s="27" t="s">
        <v>462</v>
      </c>
      <c r="B1956" s="27">
        <v>54.491999999999997</v>
      </c>
      <c r="C1956" s="27">
        <v>2.4049999999999998</v>
      </c>
      <c r="D1956" s="27">
        <v>3.2709999999999999</v>
      </c>
      <c r="E1956" s="27">
        <v>4.0430000000000001</v>
      </c>
      <c r="F1956" s="27">
        <v>4.9409999999999998</v>
      </c>
      <c r="G1956" s="27">
        <v>6.4370000000000003</v>
      </c>
      <c r="H1956" s="27">
        <v>7.7439999999999998</v>
      </c>
    </row>
    <row r="1957" spans="1:8" x14ac:dyDescent="0.25">
      <c r="A1957" s="27" t="s">
        <v>463</v>
      </c>
      <c r="B1957" s="27">
        <v>59.123999999999995</v>
      </c>
      <c r="C1957" s="27">
        <v>2.552</v>
      </c>
      <c r="D1957" s="27">
        <v>3.5270000000000001</v>
      </c>
      <c r="E1957" s="27">
        <v>4.3410000000000002</v>
      </c>
      <c r="F1957" s="27">
        <v>5.3150000000000004</v>
      </c>
      <c r="G1957" s="27">
        <v>6.8920000000000003</v>
      </c>
      <c r="H1957" s="27">
        <v>8.2219999999999995</v>
      </c>
    </row>
    <row r="1958" spans="1:8" x14ac:dyDescent="0.25">
      <c r="A1958" s="27" t="s">
        <v>464</v>
      </c>
      <c r="B1958" s="27">
        <v>64.150000000000006</v>
      </c>
      <c r="C1958" s="27">
        <v>2.7069999999999999</v>
      </c>
      <c r="D1958" s="27">
        <v>3.8</v>
      </c>
      <c r="E1958" s="27">
        <v>4.6619999999999999</v>
      </c>
      <c r="F1958" s="27">
        <v>5.7140000000000004</v>
      </c>
      <c r="G1958" s="27">
        <v>7.375</v>
      </c>
      <c r="H1958" s="27">
        <v>8.7249999999999996</v>
      </c>
    </row>
    <row r="1959" spans="1:8" x14ac:dyDescent="0.25">
      <c r="A1959" s="27" t="s">
        <v>465</v>
      </c>
      <c r="B1959" s="27">
        <v>69.603000000000009</v>
      </c>
      <c r="C1959" s="27">
        <v>2.87</v>
      </c>
      <c r="D1959" s="27">
        <v>4.0910000000000002</v>
      </c>
      <c r="E1959" s="27">
        <v>5.0069999999999997</v>
      </c>
      <c r="F1959" s="27">
        <v>6.1379999999999999</v>
      </c>
      <c r="G1959" s="27">
        <v>7.8840000000000003</v>
      </c>
      <c r="H1959" s="27">
        <v>9.2539999999999996</v>
      </c>
    </row>
    <row r="1960" spans="1:8" x14ac:dyDescent="0.25">
      <c r="A1960" s="27" t="s">
        <v>466</v>
      </c>
      <c r="B1960" s="27">
        <v>75.52000000000001</v>
      </c>
      <c r="C1960" s="27">
        <v>3.0419999999999998</v>
      </c>
      <c r="D1960" s="27">
        <v>4.3650000000000002</v>
      </c>
      <c r="E1960" s="27">
        <v>5.3769999999999998</v>
      </c>
      <c r="F1960" s="27">
        <v>6.5890000000000004</v>
      </c>
      <c r="G1960" s="27">
        <v>8.423</v>
      </c>
      <c r="H1960" s="27">
        <v>9.9890000000000008</v>
      </c>
    </row>
    <row r="1961" spans="1:8" x14ac:dyDescent="0.25">
      <c r="A1961" s="27" t="s">
        <v>467</v>
      </c>
      <c r="B1961" s="27">
        <v>81.94</v>
      </c>
      <c r="C1961" s="27">
        <v>3.2240000000000002</v>
      </c>
      <c r="D1961" s="27">
        <v>4.6379999999999999</v>
      </c>
      <c r="E1961" s="27">
        <v>5.7690000000000001</v>
      </c>
      <c r="F1961" s="27">
        <v>7.0750000000000002</v>
      </c>
      <c r="G1961" s="27">
        <v>9.0050000000000008</v>
      </c>
      <c r="H1961" s="27">
        <v>10.688000000000001</v>
      </c>
    </row>
    <row r="1962" spans="1:8" x14ac:dyDescent="0.25">
      <c r="A1962" s="27" t="s">
        <v>468</v>
      </c>
      <c r="B1962" s="27">
        <v>88.905000000000001</v>
      </c>
      <c r="C1962" s="27">
        <v>3.4590000000000001</v>
      </c>
      <c r="D1962" s="27">
        <v>4.9240000000000004</v>
      </c>
      <c r="E1962" s="27">
        <v>6.1840000000000002</v>
      </c>
      <c r="F1962" s="27">
        <v>7.5970000000000004</v>
      </c>
      <c r="G1962" s="27">
        <v>9.6560000000000006</v>
      </c>
      <c r="H1962" s="27">
        <v>11.428000000000001</v>
      </c>
    </row>
    <row r="1963" spans="1:8" x14ac:dyDescent="0.25">
      <c r="A1963" s="27" t="s">
        <v>469</v>
      </c>
      <c r="B1963" s="27">
        <v>96.462000000000003</v>
      </c>
      <c r="C1963" s="27">
        <v>3.7160000000000002</v>
      </c>
      <c r="D1963" s="27">
        <v>5.226</v>
      </c>
      <c r="E1963" s="27">
        <v>6.6130000000000004</v>
      </c>
      <c r="F1963" s="27">
        <v>8.16</v>
      </c>
      <c r="G1963" s="27">
        <v>10.346</v>
      </c>
      <c r="H1963" s="27">
        <v>12.209</v>
      </c>
    </row>
    <row r="1964" spans="1:8" x14ac:dyDescent="0.25">
      <c r="A1964" s="27" t="s">
        <v>470</v>
      </c>
      <c r="B1964" s="27">
        <v>104.66200000000001</v>
      </c>
      <c r="C1964" s="27">
        <v>3.99</v>
      </c>
      <c r="D1964" s="27">
        <v>5.5430000000000001</v>
      </c>
      <c r="E1964" s="27">
        <v>7.0529999999999999</v>
      </c>
      <c r="F1964" s="27">
        <v>8.7609999999999992</v>
      </c>
      <c r="G1964" s="27">
        <v>11.074999999999999</v>
      </c>
      <c r="H1964" s="27">
        <v>13.034000000000001</v>
      </c>
    </row>
    <row r="1965" spans="1:8" x14ac:dyDescent="0.25">
      <c r="A1965" s="27" t="s">
        <v>471</v>
      </c>
      <c r="B1965" s="27">
        <v>113.55900000000001</v>
      </c>
      <c r="C1965" s="27">
        <v>4.282</v>
      </c>
      <c r="D1965" s="27">
        <v>5.8780000000000001</v>
      </c>
      <c r="E1965" s="27">
        <v>7.5170000000000003</v>
      </c>
      <c r="F1965" s="27">
        <v>9.3970000000000002</v>
      </c>
      <c r="G1965" s="27">
        <v>11.845000000000001</v>
      </c>
      <c r="H1965" s="27">
        <v>13.904999999999999</v>
      </c>
    </row>
    <row r="1966" spans="1:8" x14ac:dyDescent="0.25">
      <c r="A1966" s="27" t="s">
        <v>472</v>
      </c>
      <c r="B1966" s="27">
        <v>123.212</v>
      </c>
      <c r="C1966" s="27">
        <v>4.5919999999999996</v>
      </c>
      <c r="D1966" s="27">
        <v>6.2309999999999999</v>
      </c>
      <c r="E1966" s="27">
        <v>8.0129999999999999</v>
      </c>
      <c r="F1966" s="27">
        <v>10.063000000000001</v>
      </c>
      <c r="G1966" s="27">
        <v>12.657999999999999</v>
      </c>
      <c r="H1966" s="27">
        <v>14.869</v>
      </c>
    </row>
    <row r="1967" spans="1:8" x14ac:dyDescent="0.25">
      <c r="A1967" s="27" t="s">
        <v>473</v>
      </c>
      <c r="B1967" s="27">
        <v>133.68600000000001</v>
      </c>
      <c r="C1967" s="27">
        <v>4.9219999999999997</v>
      </c>
      <c r="D1967" s="27">
        <v>6.63</v>
      </c>
      <c r="E1967" s="27">
        <v>8.5510000000000002</v>
      </c>
      <c r="F1967" s="27">
        <v>10.74</v>
      </c>
      <c r="G1967" s="27">
        <v>13.516999999999999</v>
      </c>
      <c r="H1967" s="27">
        <v>15.909000000000001</v>
      </c>
    </row>
    <row r="1968" spans="1:8" x14ac:dyDescent="0.25">
      <c r="A1968" s="27" t="s">
        <v>474</v>
      </c>
      <c r="B1968" s="27">
        <v>145.05000000000001</v>
      </c>
      <c r="C1968" s="27">
        <v>5.2720000000000002</v>
      </c>
      <c r="D1968" s="27">
        <v>7.1269999999999998</v>
      </c>
      <c r="E1968" s="27">
        <v>9.1189999999999998</v>
      </c>
      <c r="F1968" s="27">
        <v>11.454000000000001</v>
      </c>
      <c r="G1968" s="27">
        <v>14.423999999999999</v>
      </c>
      <c r="H1968" s="27">
        <v>17.007000000000001</v>
      </c>
    </row>
    <row r="1969" spans="1:17" x14ac:dyDescent="0.25">
      <c r="A1969" s="27" t="s">
        <v>475</v>
      </c>
      <c r="B1969" s="27">
        <v>157.38</v>
      </c>
      <c r="C1969" s="27">
        <v>5.6420000000000003</v>
      </c>
      <c r="D1969" s="27">
        <v>7.6559999999999997</v>
      </c>
      <c r="E1969" s="27">
        <v>9.718</v>
      </c>
      <c r="F1969" s="27">
        <v>12.208</v>
      </c>
      <c r="G1969" s="27">
        <v>15.356</v>
      </c>
      <c r="H1969" s="27">
        <v>18.166</v>
      </c>
    </row>
    <row r="1970" spans="1:17" x14ac:dyDescent="0.25">
      <c r="A1970" s="27" t="s">
        <v>476</v>
      </c>
      <c r="B1970" s="27">
        <v>170.75800000000001</v>
      </c>
      <c r="C1970" s="27">
        <v>6.0350000000000001</v>
      </c>
      <c r="D1970" s="27">
        <v>8.2200000000000006</v>
      </c>
      <c r="E1970" s="27">
        <v>10.606999999999999</v>
      </c>
      <c r="F1970" s="27">
        <v>13.012</v>
      </c>
      <c r="G1970" s="27">
        <v>16.349</v>
      </c>
      <c r="H1970" s="27">
        <v>19.398</v>
      </c>
    </row>
    <row r="1971" spans="1:17" x14ac:dyDescent="0.25">
      <c r="A1971" s="27" t="s">
        <v>477</v>
      </c>
      <c r="B1971" s="27">
        <v>185.273</v>
      </c>
      <c r="C1971" s="27">
        <v>6.45</v>
      </c>
      <c r="D1971" s="27">
        <v>8.82</v>
      </c>
      <c r="E1971" s="27">
        <v>11.340999999999999</v>
      </c>
      <c r="F1971" s="27">
        <v>13.879</v>
      </c>
      <c r="G1971" s="27">
        <v>17.408999999999999</v>
      </c>
      <c r="H1971" s="27">
        <v>20.693000000000001</v>
      </c>
    </row>
    <row r="1972" spans="1:17" x14ac:dyDescent="0.25">
      <c r="A1972" s="27" t="s">
        <v>478</v>
      </c>
      <c r="B1972" s="27">
        <v>201.02199999999999</v>
      </c>
      <c r="C1972" s="27">
        <v>6.89</v>
      </c>
      <c r="D1972" s="27">
        <v>9.4559999999999995</v>
      </c>
      <c r="E1972" s="27">
        <v>12.122</v>
      </c>
      <c r="F1972" s="27">
        <v>14.8</v>
      </c>
      <c r="G1972" s="27">
        <v>18.541</v>
      </c>
      <c r="H1972" s="27">
        <v>22.03</v>
      </c>
    </row>
    <row r="1973" spans="1:17" x14ac:dyDescent="0.25">
      <c r="A1973" s="27" t="s">
        <v>479</v>
      </c>
      <c r="B1973" s="27">
        <v>218.10900000000001</v>
      </c>
      <c r="C1973" s="27">
        <v>7.3540000000000001</v>
      </c>
      <c r="D1973" s="27">
        <v>10.132</v>
      </c>
      <c r="E1973" s="27">
        <v>12.952</v>
      </c>
      <c r="F1973" s="27">
        <v>15.772</v>
      </c>
      <c r="G1973" s="27">
        <v>19.789000000000001</v>
      </c>
      <c r="H1973" s="27">
        <v>23.456</v>
      </c>
    </row>
    <row r="1974" spans="1:17" x14ac:dyDescent="0.25">
      <c r="A1974" s="27" t="s">
        <v>480</v>
      </c>
      <c r="B1974" s="27">
        <v>236.649</v>
      </c>
      <c r="C1974" s="27">
        <v>7.8440000000000003</v>
      </c>
      <c r="D1974" s="27">
        <v>10.848000000000001</v>
      </c>
      <c r="E1974" s="27">
        <v>13.834</v>
      </c>
      <c r="F1974" s="27">
        <v>16.797000000000001</v>
      </c>
      <c r="G1974" s="27">
        <v>21.16</v>
      </c>
      <c r="H1974" s="27">
        <v>24.98</v>
      </c>
    </row>
    <row r="1975" spans="1:17" x14ac:dyDescent="0.25">
      <c r="A1975" s="27" t="s">
        <v>481</v>
      </c>
      <c r="B1975" s="27">
        <v>256.76499999999999</v>
      </c>
      <c r="C1975" s="27">
        <v>8.3610000000000007</v>
      </c>
      <c r="D1975" s="27">
        <v>11.606999999999999</v>
      </c>
      <c r="E1975" s="27">
        <v>14.77</v>
      </c>
      <c r="F1975" s="27">
        <v>17.881</v>
      </c>
      <c r="G1975" s="27">
        <v>22.608000000000001</v>
      </c>
      <c r="H1975" s="27">
        <v>26.608000000000001</v>
      </c>
    </row>
    <row r="1977" spans="1:17" x14ac:dyDescent="0.25">
      <c r="A1977" s="27" t="s">
        <v>597</v>
      </c>
      <c r="J1977" s="34" t="s">
        <v>62</v>
      </c>
      <c r="K1977" s="34" t="s">
        <v>61</v>
      </c>
      <c r="L1977" s="35" t="str">
        <f>$A1977</f>
        <v>Tamworth 0.05</v>
      </c>
      <c r="M1977" s="35" t="str">
        <f t="shared" ref="M1977:Q1977" si="19">$A1977</f>
        <v>Tamworth 0.05</v>
      </c>
      <c r="N1977" s="35" t="str">
        <f t="shared" si="19"/>
        <v>Tamworth 0.05</v>
      </c>
      <c r="O1977" s="35" t="str">
        <f t="shared" si="19"/>
        <v>Tamworth 0.05</v>
      </c>
      <c r="P1977" s="35" t="str">
        <f t="shared" si="19"/>
        <v>Tamworth 0.05</v>
      </c>
      <c r="Q1977" s="35" t="str">
        <f t="shared" si="19"/>
        <v>Tamworth 0.05</v>
      </c>
    </row>
    <row r="1978" spans="1:17" x14ac:dyDescent="0.25">
      <c r="A1978" s="27">
        <v>0.05</v>
      </c>
      <c r="C1978" s="27" t="s">
        <v>57</v>
      </c>
      <c r="J1978" s="34">
        <f>MATCH(Calculator!$E$3,B1980:B2079,1)</f>
        <v>93</v>
      </c>
      <c r="K1978" s="34">
        <f>INDEX(B1980:B2079,MATCH(Calculator!$E$3,B1980:B2079,1))</f>
        <v>145.05000000000001</v>
      </c>
      <c r="L1978" s="34">
        <f>INDEX(C1980:C$10000,$J1978)</f>
        <v>5.633</v>
      </c>
      <c r="M1978" s="34">
        <f>INDEX(D1980:D$10000,$J1978)</f>
        <v>8.0020000000000007</v>
      </c>
      <c r="N1978" s="34">
        <f>INDEX(E1980:E$10000,$J1978)</f>
        <v>10.067</v>
      </c>
      <c r="O1978" s="34">
        <f>INDEX(F1980:F$10000,$J1978)</f>
        <v>12.372</v>
      </c>
      <c r="P1978" s="34">
        <f>INDEX(G1980:G$10000,$J1978)</f>
        <v>15.718999999999999</v>
      </c>
      <c r="Q1978" s="34">
        <f>INDEX(H1980:H$10000,$J1978)</f>
        <v>18.594000000000001</v>
      </c>
    </row>
    <row r="1979" spans="1:17" x14ac:dyDescent="0.25">
      <c r="A1979" s="27" t="s">
        <v>58</v>
      </c>
      <c r="B1979" s="27" t="s">
        <v>56</v>
      </c>
      <c r="C1979" s="27" t="s">
        <v>54</v>
      </c>
      <c r="D1979" s="27" t="s">
        <v>55</v>
      </c>
      <c r="E1979" s="27">
        <v>0.1</v>
      </c>
      <c r="F1979" s="27">
        <v>0.05</v>
      </c>
      <c r="G1979" s="27">
        <v>0.02</v>
      </c>
      <c r="H1979" s="27">
        <v>0.01</v>
      </c>
      <c r="J1979" s="34">
        <f>MATCH(Calculator!$E$3,B1980:B2079,1)+1</f>
        <v>94</v>
      </c>
      <c r="K1979" s="34">
        <f>INDEX(B1980:B2079,MATCH(Calculator!$E$3,B1980:B2079,1)+1)</f>
        <v>157.38</v>
      </c>
      <c r="L1979" s="34">
        <f>INDEX(C1980:C$9999,$J1979)</f>
        <v>6.0519999999999996</v>
      </c>
      <c r="M1979" s="34">
        <f>INDEX(D1980:D$9999,$J1979)</f>
        <v>8.4909999999999997</v>
      </c>
      <c r="N1979" s="34">
        <f>INDEX(E1980:E$9999,$J1979)</f>
        <v>10.756</v>
      </c>
      <c r="O1979" s="34">
        <f>INDEX(F1980:F$9999,$J1979)</f>
        <v>13.289</v>
      </c>
      <c r="P1979" s="34">
        <f>INDEX(G1980:G$9999,$J1979)</f>
        <v>16.838999999999999</v>
      </c>
      <c r="Q1979" s="34">
        <f>INDEX(H1980:H$9999,$J1979)</f>
        <v>19.863</v>
      </c>
    </row>
    <row r="1980" spans="1:17" ht="15.75" thickBot="1" x14ac:dyDescent="0.3">
      <c r="A1980" s="27" t="s">
        <v>483</v>
      </c>
      <c r="B1980" s="27">
        <v>2.5000000000000001E-2</v>
      </c>
      <c r="C1980" s="27">
        <v>3.0000000000000001E-3</v>
      </c>
      <c r="D1980" s="27">
        <v>5.0000000000000001E-3</v>
      </c>
      <c r="E1980" s="27">
        <v>6.0000000000000001E-3</v>
      </c>
      <c r="F1980" s="27">
        <v>8.0000000000000002E-3</v>
      </c>
      <c r="G1980" s="27">
        <v>8.9999999999999993E-3</v>
      </c>
      <c r="H1980" s="27">
        <v>1.0999999999999999E-2</v>
      </c>
      <c r="L1980" s="36">
        <f>_xlfn.FORECAST.LINEAR(Calculator!$E$3,L1978:L1979,K1978:K1979)</f>
        <v>5.8012116788321153</v>
      </c>
      <c r="M1980" s="36">
        <f>_xlfn.FORECAST.LINEAR(Calculator!$E$3,M1978:M1979,K1978:K1979)</f>
        <v>8.1983138686131394</v>
      </c>
      <c r="N1980" s="36">
        <f>_xlfn.FORECAST.LINEAR(Calculator!$E$3,N1978:N1979,K1978:K1979)</f>
        <v>10.343605839416057</v>
      </c>
      <c r="O1980" s="36">
        <f>_xlfn.FORECAST.LINEAR(Calculator!$E$3,O1978:O1979,K1978:K1979)</f>
        <v>12.740138686131388</v>
      </c>
      <c r="P1980" s="36">
        <f>_xlfn.FORECAST.LINEAR(Calculator!$E$3,P1978:P1979,K1978:K1979)</f>
        <v>16.168635036496351</v>
      </c>
      <c r="Q1980" s="36">
        <f>_xlfn.FORECAST.LINEAR(Calculator!$E$3,Q1978:Q1979,K1978:K1979)</f>
        <v>19.103452554744528</v>
      </c>
    </row>
    <row r="1981" spans="1:17" x14ac:dyDescent="0.25">
      <c r="A1981" s="27" t="s">
        <v>484</v>
      </c>
      <c r="B1981" s="27">
        <v>0.04</v>
      </c>
      <c r="C1981" s="27">
        <v>5.0000000000000001E-3</v>
      </c>
      <c r="D1981" s="27">
        <v>8.0000000000000002E-3</v>
      </c>
      <c r="E1981" s="27">
        <v>8.9999999999999993E-3</v>
      </c>
      <c r="F1981" s="27">
        <v>1.0999999999999999E-2</v>
      </c>
      <c r="G1981" s="27">
        <v>1.4999999999999999E-2</v>
      </c>
      <c r="H1981" s="27">
        <v>1.7000000000000001E-2</v>
      </c>
    </row>
    <row r="1982" spans="1:17" x14ac:dyDescent="0.25">
      <c r="A1982" s="27" t="s">
        <v>485</v>
      </c>
      <c r="B1982" s="27">
        <v>5.5E-2</v>
      </c>
      <c r="C1982" s="27">
        <v>7.0000000000000001E-3</v>
      </c>
      <c r="D1982" s="27">
        <v>0.01</v>
      </c>
      <c r="E1982" s="27">
        <v>1.2999999999999999E-2</v>
      </c>
      <c r="F1982" s="27">
        <v>1.4999999999999999E-2</v>
      </c>
      <c r="G1982" s="27">
        <v>0.02</v>
      </c>
      <c r="H1982" s="27">
        <v>2.3E-2</v>
      </c>
    </row>
    <row r="1983" spans="1:17" x14ac:dyDescent="0.25">
      <c r="A1983" s="27" t="s">
        <v>486</v>
      </c>
      <c r="B1983" s="27">
        <v>7.0000000000000007E-2</v>
      </c>
      <c r="C1983" s="27">
        <v>8.9999999999999993E-3</v>
      </c>
      <c r="D1983" s="27">
        <v>1.2E-2</v>
      </c>
      <c r="E1983" s="27">
        <v>1.6E-2</v>
      </c>
      <c r="F1983" s="27">
        <v>1.9E-2</v>
      </c>
      <c r="G1983" s="27">
        <v>2.4E-2</v>
      </c>
      <c r="H1983" s="27">
        <v>2.9000000000000001E-2</v>
      </c>
    </row>
    <row r="1984" spans="1:17" x14ac:dyDescent="0.25">
      <c r="A1984" s="27" t="s">
        <v>487</v>
      </c>
      <c r="B1984" s="27">
        <v>8.5000000000000006E-2</v>
      </c>
      <c r="C1984" s="27">
        <v>0.01</v>
      </c>
      <c r="D1984" s="27">
        <v>1.4E-2</v>
      </c>
      <c r="E1984" s="27">
        <v>1.9E-2</v>
      </c>
      <c r="F1984" s="27">
        <v>2.3E-2</v>
      </c>
      <c r="G1984" s="27">
        <v>2.9000000000000001E-2</v>
      </c>
      <c r="H1984" s="27">
        <v>3.4000000000000002E-2</v>
      </c>
    </row>
    <row r="1985" spans="1:8" x14ac:dyDescent="0.25">
      <c r="A1985" s="27" t="s">
        <v>488</v>
      </c>
      <c r="B1985" s="27">
        <v>0.1</v>
      </c>
      <c r="C1985" s="27">
        <v>1.2E-2</v>
      </c>
      <c r="D1985" s="27">
        <v>1.6E-2</v>
      </c>
      <c r="E1985" s="27">
        <v>2.1000000000000001E-2</v>
      </c>
      <c r="F1985" s="27">
        <v>2.7E-2</v>
      </c>
      <c r="G1985" s="27">
        <v>3.3000000000000002E-2</v>
      </c>
      <c r="H1985" s="27">
        <v>0.04</v>
      </c>
    </row>
    <row r="1986" spans="1:8" x14ac:dyDescent="0.25">
      <c r="A1986" s="27" t="s">
        <v>489</v>
      </c>
      <c r="B1986" s="27">
        <v>0.115</v>
      </c>
      <c r="C1986" s="27">
        <v>1.2999999999999999E-2</v>
      </c>
      <c r="D1986" s="27">
        <v>1.9E-2</v>
      </c>
      <c r="E1986" s="27">
        <v>2.4E-2</v>
      </c>
      <c r="F1986" s="27">
        <v>0.03</v>
      </c>
      <c r="G1986" s="27">
        <v>3.7999999999999999E-2</v>
      </c>
      <c r="H1986" s="27">
        <v>4.3999999999999997E-2</v>
      </c>
    </row>
    <row r="1987" spans="1:8" x14ac:dyDescent="0.25">
      <c r="A1987" s="27" t="s">
        <v>490</v>
      </c>
      <c r="B1987" s="27">
        <v>0.13</v>
      </c>
      <c r="C1987" s="27">
        <v>1.4999999999999999E-2</v>
      </c>
      <c r="D1987" s="27">
        <v>2.1999999999999999E-2</v>
      </c>
      <c r="E1987" s="27">
        <v>2.7E-2</v>
      </c>
      <c r="F1987" s="27">
        <v>3.4000000000000002E-2</v>
      </c>
      <c r="G1987" s="27">
        <v>4.2999999999999997E-2</v>
      </c>
      <c r="H1987" s="27">
        <v>4.9000000000000002E-2</v>
      </c>
    </row>
    <row r="1988" spans="1:8" x14ac:dyDescent="0.25">
      <c r="A1988" s="27" t="s">
        <v>491</v>
      </c>
      <c r="B1988" s="27">
        <v>0.14499999999999999</v>
      </c>
      <c r="C1988" s="27">
        <v>1.6E-2</v>
      </c>
      <c r="D1988" s="27">
        <v>2.4E-2</v>
      </c>
      <c r="E1988" s="27">
        <v>2.9000000000000001E-2</v>
      </c>
      <c r="F1988" s="27">
        <v>3.6999999999999998E-2</v>
      </c>
      <c r="G1988" s="27">
        <v>4.7E-2</v>
      </c>
      <c r="H1988" s="27">
        <v>5.3999999999999999E-2</v>
      </c>
    </row>
    <row r="1989" spans="1:8" x14ac:dyDescent="0.25">
      <c r="A1989" s="27" t="s">
        <v>492</v>
      </c>
      <c r="B1989" s="27">
        <v>0.16</v>
      </c>
      <c r="C1989" s="27">
        <v>1.7999999999999999E-2</v>
      </c>
      <c r="D1989" s="27">
        <v>2.5999999999999999E-2</v>
      </c>
      <c r="E1989" s="27">
        <v>3.2000000000000001E-2</v>
      </c>
      <c r="F1989" s="27">
        <v>0.04</v>
      </c>
      <c r="G1989" s="27">
        <v>5.0999999999999997E-2</v>
      </c>
      <c r="H1989" s="27">
        <v>0.06</v>
      </c>
    </row>
    <row r="1990" spans="1:8" x14ac:dyDescent="0.25">
      <c r="A1990" s="27" t="s">
        <v>493</v>
      </c>
      <c r="B1990" s="27">
        <v>0.17499999999999999</v>
      </c>
      <c r="C1990" s="27">
        <v>0.02</v>
      </c>
      <c r="D1990" s="27">
        <v>2.8000000000000001E-2</v>
      </c>
      <c r="E1990" s="27">
        <v>3.4000000000000002E-2</v>
      </c>
      <c r="F1990" s="27">
        <v>4.3999999999999997E-2</v>
      </c>
      <c r="G1990" s="27">
        <v>5.5E-2</v>
      </c>
      <c r="H1990" s="27">
        <v>6.5000000000000002E-2</v>
      </c>
    </row>
    <row r="1991" spans="1:8" x14ac:dyDescent="0.25">
      <c r="A1991" s="27" t="s">
        <v>494</v>
      </c>
      <c r="B1991" s="27">
        <v>0.19</v>
      </c>
      <c r="C1991" s="27">
        <v>2.1000000000000001E-2</v>
      </c>
      <c r="D1991" s="27">
        <v>3.1E-2</v>
      </c>
      <c r="E1991" s="27">
        <v>3.6999999999999998E-2</v>
      </c>
      <c r="F1991" s="27">
        <v>4.7E-2</v>
      </c>
      <c r="G1991" s="27">
        <v>5.8000000000000003E-2</v>
      </c>
      <c r="H1991" s="27">
        <v>7.0000000000000007E-2</v>
      </c>
    </row>
    <row r="1992" spans="1:8" x14ac:dyDescent="0.25">
      <c r="A1992" s="27" t="s">
        <v>495</v>
      </c>
      <c r="B1992" s="27">
        <v>0.20699999999999999</v>
      </c>
      <c r="C1992" s="27">
        <v>2.3E-2</v>
      </c>
      <c r="D1992" s="27">
        <v>3.3000000000000002E-2</v>
      </c>
      <c r="E1992" s="27">
        <v>0.04</v>
      </c>
      <c r="F1992" s="27">
        <v>0.05</v>
      </c>
      <c r="G1992" s="27">
        <v>6.2E-2</v>
      </c>
      <c r="H1992" s="27">
        <v>7.4999999999999997E-2</v>
      </c>
    </row>
    <row r="1993" spans="1:8" x14ac:dyDescent="0.25">
      <c r="A1993" s="27" t="s">
        <v>496</v>
      </c>
      <c r="B1993" s="27">
        <v>0.22500000000000001</v>
      </c>
      <c r="C1993" s="27">
        <v>2.5000000000000001E-2</v>
      </c>
      <c r="D1993" s="27">
        <v>3.5999999999999997E-2</v>
      </c>
      <c r="E1993" s="27">
        <v>4.2999999999999997E-2</v>
      </c>
      <c r="F1993" s="27">
        <v>5.3999999999999999E-2</v>
      </c>
      <c r="G1993" s="27">
        <v>6.8000000000000005E-2</v>
      </c>
      <c r="H1993" s="27">
        <v>0.08</v>
      </c>
    </row>
    <row r="1994" spans="1:8" x14ac:dyDescent="0.25">
      <c r="A1994" s="27" t="s">
        <v>497</v>
      </c>
      <c r="B1994" s="27">
        <v>0.245</v>
      </c>
      <c r="C1994" s="27">
        <v>2.7E-2</v>
      </c>
      <c r="D1994" s="27">
        <v>3.7999999999999999E-2</v>
      </c>
      <c r="E1994" s="27">
        <v>4.7E-2</v>
      </c>
      <c r="F1994" s="27">
        <v>5.8000000000000003E-2</v>
      </c>
      <c r="G1994" s="27">
        <v>7.2999999999999995E-2</v>
      </c>
      <c r="H1994" s="27">
        <v>8.5999999999999993E-2</v>
      </c>
    </row>
    <row r="1995" spans="1:8" x14ac:dyDescent="0.25">
      <c r="A1995" s="27" t="s">
        <v>498</v>
      </c>
      <c r="B1995" s="27">
        <v>0.26600000000000001</v>
      </c>
      <c r="C1995" s="27">
        <v>2.9000000000000001E-2</v>
      </c>
      <c r="D1995" s="27">
        <v>4.1000000000000002E-2</v>
      </c>
      <c r="E1995" s="27">
        <v>0.05</v>
      </c>
      <c r="F1995" s="27">
        <v>6.0999999999999999E-2</v>
      </c>
      <c r="G1995" s="27">
        <v>7.9000000000000001E-2</v>
      </c>
      <c r="H1995" s="27">
        <v>9.1999999999999998E-2</v>
      </c>
    </row>
    <row r="1996" spans="1:8" x14ac:dyDescent="0.25">
      <c r="A1996" s="27" t="s">
        <v>499</v>
      </c>
      <c r="B1996" s="27">
        <v>0.28899999999999998</v>
      </c>
      <c r="C1996" s="27">
        <v>3.1E-2</v>
      </c>
      <c r="D1996" s="27">
        <v>4.3999999999999997E-2</v>
      </c>
      <c r="E1996" s="27">
        <v>5.3999999999999999E-2</v>
      </c>
      <c r="F1996" s="27">
        <v>6.6000000000000003E-2</v>
      </c>
      <c r="G1996" s="27">
        <v>8.5000000000000006E-2</v>
      </c>
      <c r="H1996" s="27">
        <v>9.9000000000000005E-2</v>
      </c>
    </row>
    <row r="1997" spans="1:8" x14ac:dyDescent="0.25">
      <c r="A1997" s="27" t="s">
        <v>500</v>
      </c>
      <c r="B1997" s="27">
        <v>0.314</v>
      </c>
      <c r="C1997" s="27">
        <v>3.4000000000000002E-2</v>
      </c>
      <c r="D1997" s="27">
        <v>4.7E-2</v>
      </c>
      <c r="E1997" s="27">
        <v>5.8000000000000003E-2</v>
      </c>
      <c r="F1997" s="27">
        <v>7.0999999999999994E-2</v>
      </c>
      <c r="G1997" s="27">
        <v>9.1999999999999998E-2</v>
      </c>
      <c r="H1997" s="27">
        <v>0.107</v>
      </c>
    </row>
    <row r="1998" spans="1:8" x14ac:dyDescent="0.25">
      <c r="A1998" s="27" t="s">
        <v>501</v>
      </c>
      <c r="B1998" s="27">
        <v>0.34100000000000003</v>
      </c>
      <c r="C1998" s="27">
        <v>3.6999999999999998E-2</v>
      </c>
      <c r="D1998" s="27">
        <v>0.05</v>
      </c>
      <c r="E1998" s="27">
        <v>6.3E-2</v>
      </c>
      <c r="F1998" s="27">
        <v>7.6999999999999999E-2</v>
      </c>
      <c r="G1998" s="27">
        <v>9.9000000000000005E-2</v>
      </c>
      <c r="H1998" s="27">
        <v>0.115</v>
      </c>
    </row>
    <row r="1999" spans="1:8" x14ac:dyDescent="0.25">
      <c r="A1999" s="27" t="s">
        <v>502</v>
      </c>
      <c r="B1999" s="27">
        <v>0.37</v>
      </c>
      <c r="C1999" s="27">
        <v>3.9E-2</v>
      </c>
      <c r="D1999" s="27">
        <v>5.3999999999999999E-2</v>
      </c>
      <c r="E1999" s="27">
        <v>6.7000000000000004E-2</v>
      </c>
      <c r="F1999" s="27">
        <v>8.3000000000000004E-2</v>
      </c>
      <c r="G1999" s="27">
        <v>0.107</v>
      </c>
      <c r="H1999" s="27">
        <v>0.125</v>
      </c>
    </row>
    <row r="2000" spans="1:8" x14ac:dyDescent="0.25">
      <c r="A2000" s="27" t="s">
        <v>503</v>
      </c>
      <c r="B2000" s="27">
        <v>0.40200000000000002</v>
      </c>
      <c r="C2000" s="27">
        <v>4.2000000000000003E-2</v>
      </c>
      <c r="D2000" s="27">
        <v>5.7000000000000002E-2</v>
      </c>
      <c r="E2000" s="27">
        <v>7.1999999999999995E-2</v>
      </c>
      <c r="F2000" s="27">
        <v>8.8999999999999996E-2</v>
      </c>
      <c r="G2000" s="27">
        <v>0.11600000000000001</v>
      </c>
      <c r="H2000" s="27">
        <v>0.13400000000000001</v>
      </c>
    </row>
    <row r="2001" spans="1:8" x14ac:dyDescent="0.25">
      <c r="A2001" s="27" t="s">
        <v>504</v>
      </c>
      <c r="B2001" s="27">
        <v>0.437</v>
      </c>
      <c r="C2001" s="27">
        <v>4.5999999999999999E-2</v>
      </c>
      <c r="D2001" s="27">
        <v>6.2E-2</v>
      </c>
      <c r="E2001" s="27">
        <v>7.8E-2</v>
      </c>
      <c r="F2001" s="27">
        <v>9.6000000000000002E-2</v>
      </c>
      <c r="G2001" s="27">
        <v>0.124</v>
      </c>
      <c r="H2001" s="27">
        <v>0.14499999999999999</v>
      </c>
    </row>
    <row r="2002" spans="1:8" x14ac:dyDescent="0.25">
      <c r="A2002" s="27" t="s">
        <v>505</v>
      </c>
      <c r="B2002" s="27">
        <v>0.47499999999999998</v>
      </c>
      <c r="C2002" s="27">
        <v>4.9000000000000002E-2</v>
      </c>
      <c r="D2002" s="27">
        <v>6.7000000000000004E-2</v>
      </c>
      <c r="E2002" s="27">
        <v>8.3000000000000004E-2</v>
      </c>
      <c r="F2002" s="27">
        <v>0.104</v>
      </c>
      <c r="G2002" s="27">
        <v>0.13300000000000001</v>
      </c>
      <c r="H2002" s="27">
        <v>0.157</v>
      </c>
    </row>
    <row r="2003" spans="1:8" x14ac:dyDescent="0.25">
      <c r="A2003" s="27" t="s">
        <v>506</v>
      </c>
      <c r="B2003" s="27">
        <v>0.51600000000000001</v>
      </c>
      <c r="C2003" s="27">
        <v>5.2999999999999999E-2</v>
      </c>
      <c r="D2003" s="27">
        <v>7.1999999999999995E-2</v>
      </c>
      <c r="E2003" s="27">
        <v>8.8999999999999996E-2</v>
      </c>
      <c r="F2003" s="27">
        <v>0.112</v>
      </c>
      <c r="G2003" s="27">
        <v>0.14399999999999999</v>
      </c>
      <c r="H2003" s="27">
        <v>0.16900000000000001</v>
      </c>
    </row>
    <row r="2004" spans="1:8" x14ac:dyDescent="0.25">
      <c r="A2004" s="27" t="s">
        <v>507</v>
      </c>
      <c r="B2004" s="27">
        <v>0.56000000000000005</v>
      </c>
      <c r="C2004" s="27">
        <v>5.7000000000000002E-2</v>
      </c>
      <c r="D2004" s="27">
        <v>7.8E-2</v>
      </c>
      <c r="E2004" s="27">
        <v>9.6000000000000002E-2</v>
      </c>
      <c r="F2004" s="27">
        <v>0.12</v>
      </c>
      <c r="G2004" s="27">
        <v>0.155</v>
      </c>
      <c r="H2004" s="27">
        <v>0.182</v>
      </c>
    </row>
    <row r="2005" spans="1:8" x14ac:dyDescent="0.25">
      <c r="A2005" s="27" t="s">
        <v>508</v>
      </c>
      <c r="B2005" s="27">
        <v>0.60799999999999998</v>
      </c>
      <c r="C2005" s="27">
        <v>6.0999999999999999E-2</v>
      </c>
      <c r="D2005" s="27">
        <v>8.4000000000000005E-2</v>
      </c>
      <c r="E2005" s="27">
        <v>0.10199999999999999</v>
      </c>
      <c r="F2005" s="27">
        <v>0.128</v>
      </c>
      <c r="G2005" s="27">
        <v>0.16700000000000001</v>
      </c>
      <c r="H2005" s="27">
        <v>0.19500000000000001</v>
      </c>
    </row>
    <row r="2006" spans="1:8" x14ac:dyDescent="0.25">
      <c r="A2006" s="27" t="s">
        <v>509</v>
      </c>
      <c r="B2006" s="27">
        <v>0.66</v>
      </c>
      <c r="C2006" s="27">
        <v>6.5000000000000002E-2</v>
      </c>
      <c r="D2006" s="27">
        <v>9.0999999999999998E-2</v>
      </c>
      <c r="E2006" s="27">
        <v>0.109</v>
      </c>
      <c r="F2006" s="27">
        <v>0.13800000000000001</v>
      </c>
      <c r="G2006" s="27">
        <v>0.18</v>
      </c>
      <c r="H2006" s="27">
        <v>0.20899999999999999</v>
      </c>
    </row>
    <row r="2007" spans="1:8" x14ac:dyDescent="0.25">
      <c r="A2007" s="27" t="s">
        <v>510</v>
      </c>
      <c r="B2007" s="27">
        <v>0.71699999999999997</v>
      </c>
      <c r="C2007" s="27">
        <v>7.0000000000000007E-2</v>
      </c>
      <c r="D2007" s="27">
        <v>9.8000000000000004E-2</v>
      </c>
      <c r="E2007" s="27">
        <v>0.11600000000000001</v>
      </c>
      <c r="F2007" s="27">
        <v>0.14799999999999999</v>
      </c>
      <c r="G2007" s="27">
        <v>0.19400000000000001</v>
      </c>
      <c r="H2007" s="27">
        <v>0.22500000000000001</v>
      </c>
    </row>
    <row r="2008" spans="1:8" x14ac:dyDescent="0.25">
      <c r="A2008" s="27" t="s">
        <v>511</v>
      </c>
      <c r="B2008" s="27">
        <v>0.77800000000000002</v>
      </c>
      <c r="C2008" s="27">
        <v>7.3999999999999996E-2</v>
      </c>
      <c r="D2008" s="27">
        <v>0.105</v>
      </c>
      <c r="E2008" s="27">
        <v>0.125</v>
      </c>
      <c r="F2008" s="27">
        <v>0.158</v>
      </c>
      <c r="G2008" s="27">
        <v>0.20799999999999999</v>
      </c>
      <c r="H2008" s="27">
        <v>0.24299999999999999</v>
      </c>
    </row>
    <row r="2009" spans="1:8" x14ac:dyDescent="0.25">
      <c r="A2009" s="27" t="s">
        <v>512</v>
      </c>
      <c r="B2009" s="27">
        <v>0.84499999999999997</v>
      </c>
      <c r="C2009" s="27">
        <v>0.08</v>
      </c>
      <c r="D2009" s="27">
        <v>0.113</v>
      </c>
      <c r="E2009" s="27">
        <v>0.13400000000000001</v>
      </c>
      <c r="F2009" s="27">
        <v>0.16900000000000001</v>
      </c>
      <c r="G2009" s="27">
        <v>0.224</v>
      </c>
      <c r="H2009" s="27">
        <v>0.26200000000000001</v>
      </c>
    </row>
    <row r="2010" spans="1:8" x14ac:dyDescent="0.25">
      <c r="A2010" s="27" t="s">
        <v>513</v>
      </c>
      <c r="B2010" s="27">
        <v>0.91700000000000004</v>
      </c>
      <c r="C2010" s="27">
        <v>8.5000000000000006E-2</v>
      </c>
      <c r="D2010" s="27">
        <v>0.122</v>
      </c>
      <c r="E2010" s="27">
        <v>0.14399999999999999</v>
      </c>
      <c r="F2010" s="27">
        <v>0.18099999999999999</v>
      </c>
      <c r="G2010" s="27">
        <v>0.24099999999999999</v>
      </c>
      <c r="H2010" s="27">
        <v>0.28299999999999997</v>
      </c>
    </row>
    <row r="2011" spans="1:8" x14ac:dyDescent="0.25">
      <c r="A2011" s="27" t="s">
        <v>514</v>
      </c>
      <c r="B2011" s="27">
        <v>0.995</v>
      </c>
      <c r="C2011" s="27">
        <v>9.0999999999999998E-2</v>
      </c>
      <c r="D2011" s="27">
        <v>0.13100000000000001</v>
      </c>
      <c r="E2011" s="27">
        <v>0.156</v>
      </c>
      <c r="F2011" s="27">
        <v>0.193</v>
      </c>
      <c r="G2011" s="27">
        <v>0.25800000000000001</v>
      </c>
      <c r="H2011" s="27">
        <v>0.30399999999999999</v>
      </c>
    </row>
    <row r="2012" spans="1:8" x14ac:dyDescent="0.25">
      <c r="A2012" s="27" t="s">
        <v>515</v>
      </c>
      <c r="B2012" s="27">
        <v>1.0799999999999998</v>
      </c>
      <c r="C2012" s="27">
        <v>9.7000000000000003E-2</v>
      </c>
      <c r="D2012" s="27">
        <v>0.14000000000000001</v>
      </c>
      <c r="E2012" s="27">
        <v>0.16800000000000001</v>
      </c>
      <c r="F2012" s="27">
        <v>0.20599999999999999</v>
      </c>
      <c r="G2012" s="27">
        <v>0.27700000000000002</v>
      </c>
      <c r="H2012" s="27">
        <v>0.32700000000000001</v>
      </c>
    </row>
    <row r="2013" spans="1:8" x14ac:dyDescent="0.25">
      <c r="A2013" s="27" t="s">
        <v>516</v>
      </c>
      <c r="B2013" s="27">
        <v>1.1719999999999999</v>
      </c>
      <c r="C2013" s="27">
        <v>0.10299999999999999</v>
      </c>
      <c r="D2013" s="27">
        <v>0.15</v>
      </c>
      <c r="E2013" s="27">
        <v>0.18099999999999999</v>
      </c>
      <c r="F2013" s="27">
        <v>0.221</v>
      </c>
      <c r="G2013" s="27">
        <v>0.29699999999999999</v>
      </c>
      <c r="H2013" s="27">
        <v>0.35099999999999998</v>
      </c>
    </row>
    <row r="2014" spans="1:8" x14ac:dyDescent="0.25">
      <c r="A2014" s="27" t="s">
        <v>517</v>
      </c>
      <c r="B2014" s="27">
        <v>1.2719999999999998</v>
      </c>
      <c r="C2014" s="27">
        <v>0.109</v>
      </c>
      <c r="D2014" s="27">
        <v>0.161</v>
      </c>
      <c r="E2014" s="27">
        <v>0.19500000000000001</v>
      </c>
      <c r="F2014" s="27">
        <v>0.23799999999999999</v>
      </c>
      <c r="G2014" s="27">
        <v>0.317</v>
      </c>
      <c r="H2014" s="27">
        <v>0.377</v>
      </c>
    </row>
    <row r="2015" spans="1:8" x14ac:dyDescent="0.25">
      <c r="A2015" s="27" t="s">
        <v>518</v>
      </c>
      <c r="B2015" s="27">
        <v>1.3809999999999998</v>
      </c>
      <c r="C2015" s="27">
        <v>0.11600000000000001</v>
      </c>
      <c r="D2015" s="27">
        <v>0.17299999999999999</v>
      </c>
      <c r="E2015" s="27">
        <v>0.21099999999999999</v>
      </c>
      <c r="F2015" s="27">
        <v>0.25600000000000001</v>
      </c>
      <c r="G2015" s="27">
        <v>0.34</v>
      </c>
      <c r="H2015" s="27">
        <v>0.40500000000000003</v>
      </c>
    </row>
    <row r="2016" spans="1:8" x14ac:dyDescent="0.25">
      <c r="A2016" s="27" t="s">
        <v>519</v>
      </c>
      <c r="B2016" s="27">
        <v>1.4989999999999999</v>
      </c>
      <c r="C2016" s="27">
        <v>0.123</v>
      </c>
      <c r="D2016" s="27">
        <v>0.185</v>
      </c>
      <c r="E2016" s="27">
        <v>0.22700000000000001</v>
      </c>
      <c r="F2016" s="27">
        <v>0.27500000000000002</v>
      </c>
      <c r="G2016" s="27">
        <v>0.36299999999999999</v>
      </c>
      <c r="H2016" s="27">
        <v>0.434</v>
      </c>
    </row>
    <row r="2017" spans="1:8" x14ac:dyDescent="0.25">
      <c r="A2017" s="27" t="s">
        <v>520</v>
      </c>
      <c r="B2017" s="27">
        <v>1.6269999999999998</v>
      </c>
      <c r="C2017" s="27">
        <v>0.13200000000000001</v>
      </c>
      <c r="D2017" s="27">
        <v>0.19800000000000001</v>
      </c>
      <c r="E2017" s="27">
        <v>0.24399999999999999</v>
      </c>
      <c r="F2017" s="27">
        <v>0.29699999999999999</v>
      </c>
      <c r="G2017" s="27">
        <v>0.38800000000000001</v>
      </c>
      <c r="H2017" s="27">
        <v>0.46500000000000002</v>
      </c>
    </row>
    <row r="2018" spans="1:8" x14ac:dyDescent="0.25">
      <c r="A2018" s="27" t="s">
        <v>521</v>
      </c>
      <c r="B2018" s="27">
        <v>1.7659999999999998</v>
      </c>
      <c r="C2018" s="27">
        <v>0.14199999999999999</v>
      </c>
      <c r="D2018" s="27">
        <v>0.21199999999999999</v>
      </c>
      <c r="E2018" s="27">
        <v>0.26200000000000001</v>
      </c>
      <c r="F2018" s="27">
        <v>0.32</v>
      </c>
      <c r="G2018" s="27">
        <v>0.41399999999999998</v>
      </c>
      <c r="H2018" s="27">
        <v>0.498</v>
      </c>
    </row>
    <row r="2019" spans="1:8" x14ac:dyDescent="0.25">
      <c r="A2019" s="27" t="s">
        <v>522</v>
      </c>
      <c r="B2019" s="27">
        <v>1.9169999999999998</v>
      </c>
      <c r="C2019" s="27">
        <v>0.153</v>
      </c>
      <c r="D2019" s="27">
        <v>0.22600000000000001</v>
      </c>
      <c r="E2019" s="27">
        <v>0.28199999999999997</v>
      </c>
      <c r="F2019" s="27">
        <v>0.34499999999999997</v>
      </c>
      <c r="G2019" s="27">
        <v>0.44900000000000001</v>
      </c>
      <c r="H2019" s="27">
        <v>0.53200000000000003</v>
      </c>
    </row>
    <row r="2020" spans="1:8" x14ac:dyDescent="0.25">
      <c r="A2020" s="27" t="s">
        <v>523</v>
      </c>
      <c r="B2020" s="27">
        <v>2.08</v>
      </c>
      <c r="C2020" s="27">
        <v>0.16400000000000001</v>
      </c>
      <c r="D2020" s="27">
        <v>0.24099999999999999</v>
      </c>
      <c r="E2020" s="27">
        <v>0.30199999999999999</v>
      </c>
      <c r="F2020" s="27">
        <v>0.372</v>
      </c>
      <c r="G2020" s="27">
        <v>0.48</v>
      </c>
      <c r="H2020" s="27">
        <v>0.56799999999999995</v>
      </c>
    </row>
    <row r="2021" spans="1:8" x14ac:dyDescent="0.25">
      <c r="A2021" s="27" t="s">
        <v>524</v>
      </c>
      <c r="B2021" s="27">
        <v>2.2569999999999997</v>
      </c>
      <c r="C2021" s="27">
        <v>0.17599999999999999</v>
      </c>
      <c r="D2021" s="27">
        <v>0.25700000000000001</v>
      </c>
      <c r="E2021" s="27">
        <v>0.32400000000000001</v>
      </c>
      <c r="F2021" s="27">
        <v>0.4</v>
      </c>
      <c r="G2021" s="27">
        <v>0.51300000000000001</v>
      </c>
      <c r="H2021" s="27">
        <v>0.60699999999999998</v>
      </c>
    </row>
    <row r="2022" spans="1:8" x14ac:dyDescent="0.25">
      <c r="A2022" s="27" t="s">
        <v>525</v>
      </c>
      <c r="B2022" s="27">
        <v>2.4489999999999998</v>
      </c>
      <c r="C2022" s="27">
        <v>0.189</v>
      </c>
      <c r="D2022" s="27">
        <v>0.27400000000000002</v>
      </c>
      <c r="E2022" s="27">
        <v>0.34699999999999998</v>
      </c>
      <c r="F2022" s="27">
        <v>0.43</v>
      </c>
      <c r="G2022" s="27">
        <v>0.54900000000000004</v>
      </c>
      <c r="H2022" s="27">
        <v>0.64700000000000002</v>
      </c>
    </row>
    <row r="2023" spans="1:8" x14ac:dyDescent="0.25">
      <c r="A2023" s="27" t="s">
        <v>526</v>
      </c>
      <c r="B2023" s="27">
        <v>2.6579999999999999</v>
      </c>
      <c r="C2023" s="27">
        <v>0.20300000000000001</v>
      </c>
      <c r="D2023" s="27">
        <v>0.29199999999999998</v>
      </c>
      <c r="E2023" s="27">
        <v>0.36299999999999999</v>
      </c>
      <c r="F2023" s="27">
        <v>0.46300000000000002</v>
      </c>
      <c r="G2023" s="27">
        <v>0.60199999999999998</v>
      </c>
      <c r="H2023" s="27">
        <v>0.70199999999999996</v>
      </c>
    </row>
    <row r="2024" spans="1:8" x14ac:dyDescent="0.25">
      <c r="A2024" s="27" t="s">
        <v>527</v>
      </c>
      <c r="B2024" s="27">
        <v>2.8839999999999999</v>
      </c>
      <c r="C2024" s="27">
        <v>0.217</v>
      </c>
      <c r="D2024" s="27">
        <v>0.311</v>
      </c>
      <c r="E2024" s="27">
        <v>0.39100000000000001</v>
      </c>
      <c r="F2024" s="27">
        <v>0.497</v>
      </c>
      <c r="G2024" s="27">
        <v>0.64800000000000002</v>
      </c>
      <c r="H2024" s="27">
        <v>0.751</v>
      </c>
    </row>
    <row r="2025" spans="1:8" x14ac:dyDescent="0.25">
      <c r="A2025" s="27" t="s">
        <v>528</v>
      </c>
      <c r="B2025" s="27">
        <v>3.13</v>
      </c>
      <c r="C2025" s="27">
        <v>0.23200000000000001</v>
      </c>
      <c r="D2025" s="27">
        <v>0.32900000000000001</v>
      </c>
      <c r="E2025" s="27">
        <v>0.42099999999999999</v>
      </c>
      <c r="F2025" s="27">
        <v>0.53300000000000003</v>
      </c>
      <c r="G2025" s="27">
        <v>0.69699999999999995</v>
      </c>
      <c r="H2025" s="27">
        <v>0.80300000000000005</v>
      </c>
    </row>
    <row r="2026" spans="1:8" x14ac:dyDescent="0.25">
      <c r="A2026" s="27" t="s">
        <v>529</v>
      </c>
      <c r="B2026" s="27">
        <v>3.3969999999999998</v>
      </c>
      <c r="C2026" s="27">
        <v>0.249</v>
      </c>
      <c r="D2026" s="27">
        <v>0.35499999999999998</v>
      </c>
      <c r="E2026" s="27">
        <v>0.45400000000000001</v>
      </c>
      <c r="F2026" s="27">
        <v>0.57099999999999995</v>
      </c>
      <c r="G2026" s="27">
        <v>0.75</v>
      </c>
      <c r="H2026" s="27">
        <v>0.85899999999999999</v>
      </c>
    </row>
    <row r="2027" spans="1:8" x14ac:dyDescent="0.25">
      <c r="A2027" s="27" t="s">
        <v>530</v>
      </c>
      <c r="B2027" s="27">
        <v>3.6859999999999999</v>
      </c>
      <c r="C2027" s="27">
        <v>0.26600000000000001</v>
      </c>
      <c r="D2027" s="27">
        <v>0.38100000000000001</v>
      </c>
      <c r="E2027" s="27">
        <v>0.48799999999999999</v>
      </c>
      <c r="F2027" s="27">
        <v>0.61099999999999999</v>
      </c>
      <c r="G2027" s="27">
        <v>0.80600000000000005</v>
      </c>
      <c r="H2027" s="27">
        <v>0.94</v>
      </c>
    </row>
    <row r="2028" spans="1:8" x14ac:dyDescent="0.25">
      <c r="A2028" s="27" t="s">
        <v>531</v>
      </c>
      <c r="B2028" s="27">
        <v>4</v>
      </c>
      <c r="C2028" s="27">
        <v>0.28499999999999998</v>
      </c>
      <c r="D2028" s="27">
        <v>0.41</v>
      </c>
      <c r="E2028" s="27">
        <v>0.52400000000000002</v>
      </c>
      <c r="F2028" s="27">
        <v>0.65300000000000002</v>
      </c>
      <c r="G2028" s="27">
        <v>0.86599999999999999</v>
      </c>
      <c r="H2028" s="27">
        <v>1.0129999999999999</v>
      </c>
    </row>
    <row r="2029" spans="1:8" x14ac:dyDescent="0.25">
      <c r="A2029" s="27" t="s">
        <v>532</v>
      </c>
      <c r="B2029" s="27">
        <v>4.34</v>
      </c>
      <c r="C2029" s="27">
        <v>0.30599999999999999</v>
      </c>
      <c r="D2029" s="27">
        <v>0.44</v>
      </c>
      <c r="E2029" s="27">
        <v>0.56100000000000005</v>
      </c>
      <c r="F2029" s="27">
        <v>0.69799999999999995</v>
      </c>
      <c r="G2029" s="27">
        <v>0.92900000000000005</v>
      </c>
      <c r="H2029" s="27">
        <v>1.089</v>
      </c>
    </row>
    <row r="2030" spans="1:8" x14ac:dyDescent="0.25">
      <c r="A2030" s="27" t="s">
        <v>533</v>
      </c>
      <c r="B2030" s="27">
        <v>4.7090000000000005</v>
      </c>
      <c r="C2030" s="27">
        <v>0.32700000000000001</v>
      </c>
      <c r="D2030" s="27">
        <v>0.47199999999999998</v>
      </c>
      <c r="E2030" s="27">
        <v>0.60099999999999998</v>
      </c>
      <c r="F2030" s="27">
        <v>0.73899999999999999</v>
      </c>
      <c r="G2030" s="27">
        <v>0.996</v>
      </c>
      <c r="H2030" s="27">
        <v>1.171</v>
      </c>
    </row>
    <row r="2031" spans="1:8" x14ac:dyDescent="0.25">
      <c r="A2031" s="27" t="s">
        <v>534</v>
      </c>
      <c r="B2031" s="27">
        <v>5.1100000000000003</v>
      </c>
      <c r="C2031" s="27">
        <v>0.35</v>
      </c>
      <c r="D2031" s="27">
        <v>0.505</v>
      </c>
      <c r="E2031" s="27">
        <v>0.64400000000000002</v>
      </c>
      <c r="F2031" s="27">
        <v>0.79500000000000004</v>
      </c>
      <c r="G2031" s="27">
        <v>1.0669999999999999</v>
      </c>
      <c r="H2031" s="27">
        <v>1.258</v>
      </c>
    </row>
    <row r="2032" spans="1:8" x14ac:dyDescent="0.25">
      <c r="A2032" s="27" t="s">
        <v>535</v>
      </c>
      <c r="B2032" s="27">
        <v>5.5449999999999999</v>
      </c>
      <c r="C2032" s="27">
        <v>0.374</v>
      </c>
      <c r="D2032" s="27">
        <v>0.54100000000000004</v>
      </c>
      <c r="E2032" s="27">
        <v>0.69099999999999995</v>
      </c>
      <c r="F2032" s="27">
        <v>0.85499999999999998</v>
      </c>
      <c r="G2032" s="27">
        <v>1.1419999999999999</v>
      </c>
      <c r="H2032" s="27">
        <v>1.35</v>
      </c>
    </row>
    <row r="2033" spans="1:8" x14ac:dyDescent="0.25">
      <c r="A2033" s="27" t="s">
        <v>536</v>
      </c>
      <c r="B2033" s="27">
        <v>6.0170000000000003</v>
      </c>
      <c r="C2033" s="27">
        <v>0.39900000000000002</v>
      </c>
      <c r="D2033" s="27">
        <v>0.57899999999999996</v>
      </c>
      <c r="E2033" s="27">
        <v>0.74099999999999999</v>
      </c>
      <c r="F2033" s="27">
        <v>0.91900000000000004</v>
      </c>
      <c r="G2033" s="27">
        <v>1.2210000000000001</v>
      </c>
      <c r="H2033" s="27">
        <v>1.448</v>
      </c>
    </row>
    <row r="2034" spans="1:8" x14ac:dyDescent="0.25">
      <c r="A2034" s="27" t="s">
        <v>537</v>
      </c>
      <c r="B2034" s="27">
        <v>6.5289999999999999</v>
      </c>
      <c r="C2034" s="27">
        <v>0.42599999999999999</v>
      </c>
      <c r="D2034" s="27">
        <v>0.61799999999999999</v>
      </c>
      <c r="E2034" s="27">
        <v>0.79400000000000004</v>
      </c>
      <c r="F2034" s="27">
        <v>0.98799999999999999</v>
      </c>
      <c r="G2034" s="27">
        <v>1.3049999999999999</v>
      </c>
      <c r="H2034" s="27">
        <v>1.5509999999999999</v>
      </c>
    </row>
    <row r="2035" spans="1:8" x14ac:dyDescent="0.25">
      <c r="A2035" s="27" t="s">
        <v>538</v>
      </c>
      <c r="B2035" s="27">
        <v>7.0840000000000005</v>
      </c>
      <c r="C2035" s="27">
        <v>0.45400000000000001</v>
      </c>
      <c r="D2035" s="27">
        <v>0.66</v>
      </c>
      <c r="E2035" s="27">
        <v>0.85099999999999998</v>
      </c>
      <c r="F2035" s="27">
        <v>1.06</v>
      </c>
      <c r="G2035" s="27">
        <v>1.393</v>
      </c>
      <c r="H2035" s="27">
        <v>1.661</v>
      </c>
    </row>
    <row r="2036" spans="1:8" x14ac:dyDescent="0.25">
      <c r="A2036" s="27" t="s">
        <v>539</v>
      </c>
      <c r="B2036" s="27">
        <v>7.6870000000000003</v>
      </c>
      <c r="C2036" s="27">
        <v>0.48399999999999999</v>
      </c>
      <c r="D2036" s="27">
        <v>0.70499999999999996</v>
      </c>
      <c r="E2036" s="27">
        <v>0.91</v>
      </c>
      <c r="F2036" s="27">
        <v>1.1359999999999999</v>
      </c>
      <c r="G2036" s="27">
        <v>1.486</v>
      </c>
      <c r="H2036" s="27">
        <v>1.7769999999999999</v>
      </c>
    </row>
    <row r="2037" spans="1:8" x14ac:dyDescent="0.25">
      <c r="A2037" s="27" t="s">
        <v>540</v>
      </c>
      <c r="B2037" s="27">
        <v>8.3409999999999993</v>
      </c>
      <c r="C2037" s="27">
        <v>0.51600000000000001</v>
      </c>
      <c r="D2037" s="27">
        <v>0.751</v>
      </c>
      <c r="E2037" s="27">
        <v>0.97299999999999998</v>
      </c>
      <c r="F2037" s="27">
        <v>1.2170000000000001</v>
      </c>
      <c r="G2037" s="27">
        <v>1.585</v>
      </c>
      <c r="H2037" s="27">
        <v>1.9</v>
      </c>
    </row>
    <row r="2038" spans="1:8" x14ac:dyDescent="0.25">
      <c r="A2038" s="27" t="s">
        <v>541</v>
      </c>
      <c r="B2038" s="27">
        <v>9.0499999999999989</v>
      </c>
      <c r="C2038" s="27">
        <v>0.54900000000000004</v>
      </c>
      <c r="D2038" s="27">
        <v>0.80100000000000005</v>
      </c>
      <c r="E2038" s="27">
        <v>1.038</v>
      </c>
      <c r="F2038" s="27">
        <v>1.304</v>
      </c>
      <c r="G2038" s="27">
        <v>1.6890000000000001</v>
      </c>
      <c r="H2038" s="27">
        <v>2.0289999999999999</v>
      </c>
    </row>
    <row r="2039" spans="1:8" x14ac:dyDescent="0.25">
      <c r="A2039" s="27" t="s">
        <v>542</v>
      </c>
      <c r="B2039" s="27">
        <v>9.82</v>
      </c>
      <c r="C2039" s="27">
        <v>0.58399999999999996</v>
      </c>
      <c r="D2039" s="27">
        <v>0.85599999999999998</v>
      </c>
      <c r="E2039" s="27">
        <v>1.1080000000000001</v>
      </c>
      <c r="F2039" s="27">
        <v>1.395</v>
      </c>
      <c r="G2039" s="27">
        <v>1.798</v>
      </c>
      <c r="H2039" s="27">
        <v>2.1659999999999999</v>
      </c>
    </row>
    <row r="2040" spans="1:8" x14ac:dyDescent="0.25">
      <c r="A2040" s="27" t="s">
        <v>543</v>
      </c>
      <c r="B2040" s="27">
        <v>10.654999999999999</v>
      </c>
      <c r="C2040" s="27">
        <v>0.621</v>
      </c>
      <c r="D2040" s="27">
        <v>0.91500000000000004</v>
      </c>
      <c r="E2040" s="27">
        <v>1.1830000000000001</v>
      </c>
      <c r="F2040" s="27">
        <v>1.492</v>
      </c>
      <c r="G2040" s="27">
        <v>1.913</v>
      </c>
      <c r="H2040" s="27">
        <v>2.31</v>
      </c>
    </row>
    <row r="2041" spans="1:8" x14ac:dyDescent="0.25">
      <c r="A2041" s="27" t="s">
        <v>544</v>
      </c>
      <c r="B2041" s="27">
        <v>11.561</v>
      </c>
      <c r="C2041" s="27">
        <v>0.66</v>
      </c>
      <c r="D2041" s="27">
        <v>0.97799999999999998</v>
      </c>
      <c r="E2041" s="27">
        <v>1.262</v>
      </c>
      <c r="F2041" s="27">
        <v>1.5940000000000001</v>
      </c>
      <c r="G2041" s="27">
        <v>2.0339999999999998</v>
      </c>
      <c r="H2041" s="27">
        <v>2.4620000000000002</v>
      </c>
    </row>
    <row r="2042" spans="1:8" x14ac:dyDescent="0.25">
      <c r="A2042" s="27" t="s">
        <v>545</v>
      </c>
      <c r="B2042" s="27">
        <v>12.543999999999999</v>
      </c>
      <c r="C2042" s="27">
        <v>0.70099999999999996</v>
      </c>
      <c r="D2042" s="27">
        <v>1.044</v>
      </c>
      <c r="E2042" s="27">
        <v>1.347</v>
      </c>
      <c r="F2042" s="27">
        <v>1.702</v>
      </c>
      <c r="G2042" s="27">
        <v>2.1619999999999999</v>
      </c>
      <c r="H2042" s="27">
        <v>2.6230000000000002</v>
      </c>
    </row>
    <row r="2043" spans="1:8" x14ac:dyDescent="0.25">
      <c r="A2043" s="27" t="s">
        <v>546</v>
      </c>
      <c r="B2043" s="27">
        <v>13.610999999999999</v>
      </c>
      <c r="C2043" s="27">
        <v>0.751</v>
      </c>
      <c r="D2043" s="27">
        <v>1.1140000000000001</v>
      </c>
      <c r="E2043" s="27">
        <v>1.4370000000000001</v>
      </c>
      <c r="F2043" s="27">
        <v>1.8160000000000001</v>
      </c>
      <c r="G2043" s="27">
        <v>2.3140000000000001</v>
      </c>
      <c r="H2043" s="27">
        <v>2.7919999999999998</v>
      </c>
    </row>
    <row r="2044" spans="1:8" x14ac:dyDescent="0.25">
      <c r="A2044" s="27" t="s">
        <v>547</v>
      </c>
      <c r="B2044" s="27">
        <v>14.767999999999999</v>
      </c>
      <c r="C2044" s="27">
        <v>0.81100000000000005</v>
      </c>
      <c r="D2044" s="27">
        <v>1.1879999999999999</v>
      </c>
      <c r="E2044" s="27">
        <v>1.5329999999999999</v>
      </c>
      <c r="F2044" s="27">
        <v>1.9379999999999999</v>
      </c>
      <c r="G2044" s="27">
        <v>2.488</v>
      </c>
      <c r="H2044" s="27">
        <v>2.9689999999999999</v>
      </c>
    </row>
    <row r="2045" spans="1:8" x14ac:dyDescent="0.25">
      <c r="A2045" s="27" t="s">
        <v>548</v>
      </c>
      <c r="B2045" s="27">
        <v>16.024000000000001</v>
      </c>
      <c r="C2045" s="27">
        <v>0.879</v>
      </c>
      <c r="D2045" s="27">
        <v>1.266</v>
      </c>
      <c r="E2045" s="27">
        <v>1.6379999999999999</v>
      </c>
      <c r="F2045" s="27">
        <v>2.0680000000000001</v>
      </c>
      <c r="G2045" s="27">
        <v>2.673</v>
      </c>
      <c r="H2045" s="27">
        <v>3.157</v>
      </c>
    </row>
    <row r="2046" spans="1:8" x14ac:dyDescent="0.25">
      <c r="A2046" s="27" t="s">
        <v>549</v>
      </c>
      <c r="B2046" s="27">
        <v>17.387</v>
      </c>
      <c r="C2046" s="27">
        <v>0.95199999999999996</v>
      </c>
      <c r="D2046" s="27">
        <v>1.3480000000000001</v>
      </c>
      <c r="E2046" s="27">
        <v>1.7490000000000001</v>
      </c>
      <c r="F2046" s="27">
        <v>2.2080000000000002</v>
      </c>
      <c r="G2046" s="27">
        <v>2.87</v>
      </c>
      <c r="H2046" s="27">
        <v>3.3460000000000001</v>
      </c>
    </row>
    <row r="2047" spans="1:8" x14ac:dyDescent="0.25">
      <c r="A2047" s="27" t="s">
        <v>550</v>
      </c>
      <c r="B2047" s="27">
        <v>18.865000000000002</v>
      </c>
      <c r="C2047" s="27">
        <v>1.032</v>
      </c>
      <c r="D2047" s="27">
        <v>1.4350000000000001</v>
      </c>
      <c r="E2047" s="27">
        <v>1.867</v>
      </c>
      <c r="F2047" s="27">
        <v>2.3580000000000001</v>
      </c>
      <c r="G2047" s="27">
        <v>3.08</v>
      </c>
      <c r="H2047" s="27">
        <v>3.597</v>
      </c>
    </row>
    <row r="2048" spans="1:8" x14ac:dyDescent="0.25">
      <c r="A2048" s="27" t="s">
        <v>551</v>
      </c>
      <c r="B2048" s="27">
        <v>20.469000000000001</v>
      </c>
      <c r="C2048" s="27">
        <v>1.1180000000000001</v>
      </c>
      <c r="D2048" s="27">
        <v>1.526</v>
      </c>
      <c r="E2048" s="27">
        <v>1.9930000000000001</v>
      </c>
      <c r="F2048" s="27">
        <v>2.5179999999999998</v>
      </c>
      <c r="G2048" s="27">
        <v>3.302</v>
      </c>
      <c r="H2048" s="27">
        <v>3.8660000000000001</v>
      </c>
    </row>
    <row r="2049" spans="1:8" x14ac:dyDescent="0.25">
      <c r="A2049" s="27" t="s">
        <v>552</v>
      </c>
      <c r="B2049" s="27">
        <v>22.209</v>
      </c>
      <c r="C2049" s="27">
        <v>1.2110000000000001</v>
      </c>
      <c r="D2049" s="27">
        <v>1.6240000000000001</v>
      </c>
      <c r="E2049" s="27">
        <v>2.1259999999999999</v>
      </c>
      <c r="F2049" s="27">
        <v>2.6890000000000001</v>
      </c>
      <c r="G2049" s="27">
        <v>3.5379999999999998</v>
      </c>
      <c r="H2049" s="27">
        <v>4.1520000000000001</v>
      </c>
    </row>
    <row r="2050" spans="1:8" x14ac:dyDescent="0.25">
      <c r="A2050" s="27" t="s">
        <v>553</v>
      </c>
      <c r="B2050" s="27">
        <v>24.097000000000001</v>
      </c>
      <c r="C2050" s="27">
        <v>1.3109999999999999</v>
      </c>
      <c r="D2050" s="27">
        <v>1.7270000000000001</v>
      </c>
      <c r="E2050" s="27">
        <v>2.2669999999999999</v>
      </c>
      <c r="F2050" s="27">
        <v>2.87</v>
      </c>
      <c r="G2050" s="27">
        <v>3.7879999999999998</v>
      </c>
      <c r="H2050" s="27">
        <v>4.4560000000000004</v>
      </c>
    </row>
    <row r="2051" spans="1:8" x14ac:dyDescent="0.25">
      <c r="A2051" s="27" t="s">
        <v>554</v>
      </c>
      <c r="B2051" s="27">
        <v>26.146000000000001</v>
      </c>
      <c r="C2051" s="27">
        <v>1.419</v>
      </c>
      <c r="D2051" s="27">
        <v>1.835</v>
      </c>
      <c r="E2051" s="27">
        <v>2.415</v>
      </c>
      <c r="F2051" s="27">
        <v>3.0649999999999999</v>
      </c>
      <c r="G2051" s="27">
        <v>4.0529999999999999</v>
      </c>
      <c r="H2051" s="27">
        <v>4.78</v>
      </c>
    </row>
    <row r="2052" spans="1:8" x14ac:dyDescent="0.25">
      <c r="A2052" s="27" t="s">
        <v>555</v>
      </c>
      <c r="B2052" s="27">
        <v>28.369</v>
      </c>
      <c r="C2052" s="27">
        <v>1.532</v>
      </c>
      <c r="D2052" s="27">
        <v>1.9490000000000001</v>
      </c>
      <c r="E2052" s="27">
        <v>2.569</v>
      </c>
      <c r="F2052" s="27">
        <v>3.2719999999999998</v>
      </c>
      <c r="G2052" s="27">
        <v>4.3330000000000002</v>
      </c>
      <c r="H2052" s="27">
        <v>5.1230000000000002</v>
      </c>
    </row>
    <row r="2053" spans="1:8" x14ac:dyDescent="0.25">
      <c r="A2053" s="27" t="s">
        <v>556</v>
      </c>
      <c r="B2053" s="27">
        <v>30.781000000000002</v>
      </c>
      <c r="C2053" s="27">
        <v>1.649</v>
      </c>
      <c r="D2053" s="27">
        <v>2.1160000000000001</v>
      </c>
      <c r="E2053" s="27">
        <v>2.7309999999999999</v>
      </c>
      <c r="F2053" s="27">
        <v>3.49</v>
      </c>
      <c r="G2053" s="27">
        <v>4.6289999999999996</v>
      </c>
      <c r="H2053" s="27">
        <v>5.4859999999999998</v>
      </c>
    </row>
    <row r="2054" spans="1:8" x14ac:dyDescent="0.25">
      <c r="A2054" s="27" t="s">
        <v>557</v>
      </c>
      <c r="B2054" s="27">
        <v>33.397999999999996</v>
      </c>
      <c r="C2054" s="27">
        <v>1.7749999999999999</v>
      </c>
      <c r="D2054" s="27">
        <v>2.2919999999999998</v>
      </c>
      <c r="E2054" s="27">
        <v>2.9020000000000001</v>
      </c>
      <c r="F2054" s="27">
        <v>3.718</v>
      </c>
      <c r="G2054" s="27">
        <v>4.9420000000000002</v>
      </c>
      <c r="H2054" s="27">
        <v>5.8719999999999999</v>
      </c>
    </row>
    <row r="2055" spans="1:8" x14ac:dyDescent="0.25">
      <c r="A2055" s="27" t="s">
        <v>558</v>
      </c>
      <c r="B2055" s="27">
        <v>36.236999999999995</v>
      </c>
      <c r="C2055" s="27">
        <v>1.8939999999999999</v>
      </c>
      <c r="D2055" s="27">
        <v>2.4820000000000002</v>
      </c>
      <c r="E2055" s="27">
        <v>3.081</v>
      </c>
      <c r="F2055" s="27">
        <v>3.9580000000000002</v>
      </c>
      <c r="G2055" s="27">
        <v>5.2720000000000002</v>
      </c>
      <c r="H2055" s="27">
        <v>6.28</v>
      </c>
    </row>
    <row r="2056" spans="1:8" x14ac:dyDescent="0.25">
      <c r="A2056" s="27" t="s">
        <v>559</v>
      </c>
      <c r="B2056" s="27">
        <v>39.317999999999998</v>
      </c>
      <c r="C2056" s="27">
        <v>2.0179999999999998</v>
      </c>
      <c r="D2056" s="27">
        <v>2.6760000000000002</v>
      </c>
      <c r="E2056" s="27">
        <v>3.27</v>
      </c>
      <c r="F2056" s="27">
        <v>4.2110000000000003</v>
      </c>
      <c r="G2056" s="27">
        <v>5.6210000000000004</v>
      </c>
      <c r="H2056" s="27">
        <v>6.7110000000000003</v>
      </c>
    </row>
    <row r="2057" spans="1:8" x14ac:dyDescent="0.25">
      <c r="A2057" s="27" t="s">
        <v>560</v>
      </c>
      <c r="B2057" s="27">
        <v>42.660999999999994</v>
      </c>
      <c r="C2057" s="27">
        <v>2.149</v>
      </c>
      <c r="D2057" s="27">
        <v>2.8809999999999998</v>
      </c>
      <c r="E2057" s="27">
        <v>3.51</v>
      </c>
      <c r="F2057" s="27">
        <v>4.4779999999999998</v>
      </c>
      <c r="G2057" s="27">
        <v>5.9889999999999999</v>
      </c>
      <c r="H2057" s="27">
        <v>7.1669999999999998</v>
      </c>
    </row>
    <row r="2058" spans="1:8" x14ac:dyDescent="0.25">
      <c r="A2058" s="27" t="s">
        <v>561</v>
      </c>
      <c r="B2058" s="27">
        <v>46.287999999999997</v>
      </c>
      <c r="C2058" s="27">
        <v>2.286</v>
      </c>
      <c r="D2058" s="27">
        <v>3.1019999999999999</v>
      </c>
      <c r="E2058" s="27">
        <v>3.758</v>
      </c>
      <c r="F2058" s="27">
        <v>4.758</v>
      </c>
      <c r="G2058" s="27">
        <v>6.3769999999999998</v>
      </c>
      <c r="H2058" s="27">
        <v>7.649</v>
      </c>
    </row>
    <row r="2059" spans="1:8" x14ac:dyDescent="0.25">
      <c r="A2059" s="27" t="s">
        <v>562</v>
      </c>
      <c r="B2059" s="27">
        <v>50.222999999999999</v>
      </c>
      <c r="C2059" s="27">
        <v>2.431</v>
      </c>
      <c r="D2059" s="27">
        <v>3.34</v>
      </c>
      <c r="E2059" s="27">
        <v>4.0209999999999999</v>
      </c>
      <c r="F2059" s="27">
        <v>5.0529999999999999</v>
      </c>
      <c r="G2059" s="27">
        <v>6.7859999999999996</v>
      </c>
      <c r="H2059" s="27">
        <v>8.1579999999999995</v>
      </c>
    </row>
    <row r="2060" spans="1:8" x14ac:dyDescent="0.25">
      <c r="A2060" s="27" t="s">
        <v>563</v>
      </c>
      <c r="B2060" s="27">
        <v>54.491999999999997</v>
      </c>
      <c r="C2060" s="27">
        <v>2.5960000000000001</v>
      </c>
      <c r="D2060" s="27">
        <v>3.597</v>
      </c>
      <c r="E2060" s="27">
        <v>4.2990000000000004</v>
      </c>
      <c r="F2060" s="27">
        <v>5.3639999999999999</v>
      </c>
      <c r="G2060" s="27">
        <v>7.2169999999999996</v>
      </c>
      <c r="H2060" s="27">
        <v>8.6950000000000003</v>
      </c>
    </row>
    <row r="2061" spans="1:8" x14ac:dyDescent="0.25">
      <c r="A2061" s="27" t="s">
        <v>564</v>
      </c>
      <c r="B2061" s="27">
        <v>59.123999999999995</v>
      </c>
      <c r="C2061" s="27">
        <v>2.7989999999999999</v>
      </c>
      <c r="D2061" s="27">
        <v>3.8740000000000001</v>
      </c>
      <c r="E2061" s="27">
        <v>4.5919999999999996</v>
      </c>
      <c r="F2061" s="27">
        <v>5.75</v>
      </c>
      <c r="G2061" s="27">
        <v>7.67</v>
      </c>
      <c r="H2061" s="27">
        <v>9.2620000000000005</v>
      </c>
    </row>
    <row r="2062" spans="1:8" x14ac:dyDescent="0.25">
      <c r="A2062" s="27" t="s">
        <v>565</v>
      </c>
      <c r="B2062" s="27">
        <v>64.150000000000006</v>
      </c>
      <c r="C2062" s="27">
        <v>3.0169999999999999</v>
      </c>
      <c r="D2062" s="27">
        <v>4.1520000000000001</v>
      </c>
      <c r="E2062" s="27">
        <v>4.9329999999999998</v>
      </c>
      <c r="F2062" s="27">
        <v>6.1580000000000004</v>
      </c>
      <c r="G2062" s="27">
        <v>8.1489999999999991</v>
      </c>
      <c r="H2062" s="27">
        <v>9.859</v>
      </c>
    </row>
    <row r="2063" spans="1:8" x14ac:dyDescent="0.25">
      <c r="A2063" s="27" t="s">
        <v>566</v>
      </c>
      <c r="B2063" s="27">
        <v>69.603000000000009</v>
      </c>
      <c r="C2063" s="27">
        <v>3.2490000000000001</v>
      </c>
      <c r="D2063" s="27">
        <v>4.4189999999999996</v>
      </c>
      <c r="E2063" s="27">
        <v>5.3090000000000002</v>
      </c>
      <c r="F2063" s="27">
        <v>6.5890000000000004</v>
      </c>
      <c r="G2063" s="27">
        <v>8.6519999999999992</v>
      </c>
      <c r="H2063" s="27">
        <v>10.488</v>
      </c>
    </row>
    <row r="2064" spans="1:8" x14ac:dyDescent="0.25">
      <c r="A2064" s="27" t="s">
        <v>567</v>
      </c>
      <c r="B2064" s="27">
        <v>75.52000000000001</v>
      </c>
      <c r="C2064" s="27">
        <v>3.4660000000000002</v>
      </c>
      <c r="D2064" s="27">
        <v>4.7009999999999996</v>
      </c>
      <c r="E2064" s="27">
        <v>5.7080000000000002</v>
      </c>
      <c r="F2064" s="27">
        <v>7.0460000000000003</v>
      </c>
      <c r="G2064" s="27">
        <v>9.1820000000000004</v>
      </c>
      <c r="H2064" s="27">
        <v>11.151</v>
      </c>
    </row>
    <row r="2065" spans="1:8" x14ac:dyDescent="0.25">
      <c r="A2065" s="27" t="s">
        <v>568</v>
      </c>
      <c r="B2065" s="27">
        <v>81.94</v>
      </c>
      <c r="C2065" s="27">
        <v>3.6819999999999999</v>
      </c>
      <c r="D2065" s="27">
        <v>4.9969999999999999</v>
      </c>
      <c r="E2065" s="27">
        <v>6.1319999999999997</v>
      </c>
      <c r="F2065" s="27">
        <v>7.5289999999999999</v>
      </c>
      <c r="G2065" s="27">
        <v>9.7409999999999997</v>
      </c>
      <c r="H2065" s="27">
        <v>11.85</v>
      </c>
    </row>
    <row r="2066" spans="1:8" x14ac:dyDescent="0.25">
      <c r="A2066" s="27" t="s">
        <v>569</v>
      </c>
      <c r="B2066" s="27">
        <v>88.905000000000001</v>
      </c>
      <c r="C2066" s="27">
        <v>3.9079999999999999</v>
      </c>
      <c r="D2066" s="27">
        <v>5.3310000000000004</v>
      </c>
      <c r="E2066" s="27">
        <v>6.5830000000000002</v>
      </c>
      <c r="F2066" s="27">
        <v>8.0380000000000003</v>
      </c>
      <c r="G2066" s="27">
        <v>10.477</v>
      </c>
      <c r="H2066" s="27">
        <v>12.586</v>
      </c>
    </row>
    <row r="2067" spans="1:8" x14ac:dyDescent="0.25">
      <c r="A2067" s="27" t="s">
        <v>570</v>
      </c>
      <c r="B2067" s="27">
        <v>96.462000000000003</v>
      </c>
      <c r="C2067" s="27">
        <v>4.1470000000000002</v>
      </c>
      <c r="D2067" s="27">
        <v>5.7469999999999999</v>
      </c>
      <c r="E2067" s="27">
        <v>7.069</v>
      </c>
      <c r="F2067" s="27">
        <v>8.657</v>
      </c>
      <c r="G2067" s="27">
        <v>11.217000000000001</v>
      </c>
      <c r="H2067" s="27">
        <v>13.361000000000001</v>
      </c>
    </row>
    <row r="2068" spans="1:8" x14ac:dyDescent="0.25">
      <c r="A2068" s="27" t="s">
        <v>571</v>
      </c>
      <c r="B2068" s="27">
        <v>104.66200000000001</v>
      </c>
      <c r="C2068" s="27">
        <v>4.3979999999999997</v>
      </c>
      <c r="D2068" s="27">
        <v>6.1920000000000002</v>
      </c>
      <c r="E2068" s="27">
        <v>7.5910000000000002</v>
      </c>
      <c r="F2068" s="27">
        <v>9.3070000000000004</v>
      </c>
      <c r="G2068" s="27">
        <v>12</v>
      </c>
      <c r="H2068" s="27">
        <v>14.177</v>
      </c>
    </row>
    <row r="2069" spans="1:8" x14ac:dyDescent="0.25">
      <c r="A2069" s="27" t="s">
        <v>572</v>
      </c>
      <c r="B2069" s="27">
        <v>113.55900000000001</v>
      </c>
      <c r="C2069" s="27">
        <v>4.6630000000000003</v>
      </c>
      <c r="D2069" s="27">
        <v>6.665</v>
      </c>
      <c r="E2069" s="27">
        <v>8.1539999999999999</v>
      </c>
      <c r="F2069" s="27">
        <v>9.9960000000000004</v>
      </c>
      <c r="G2069" s="27">
        <v>12.827999999999999</v>
      </c>
      <c r="H2069" s="27">
        <v>15.183</v>
      </c>
    </row>
    <row r="2070" spans="1:8" x14ac:dyDescent="0.25">
      <c r="A2070" s="27" t="s">
        <v>573</v>
      </c>
      <c r="B2070" s="27">
        <v>123.212</v>
      </c>
      <c r="C2070" s="27">
        <v>4.9409999999999998</v>
      </c>
      <c r="D2070" s="27">
        <v>7.0960000000000001</v>
      </c>
      <c r="E2070" s="27">
        <v>8.7550000000000008</v>
      </c>
      <c r="F2070" s="27">
        <v>10.73</v>
      </c>
      <c r="G2070" s="27">
        <v>13.702999999999999</v>
      </c>
      <c r="H2070" s="27">
        <v>16.257000000000001</v>
      </c>
    </row>
    <row r="2071" spans="1:8" x14ac:dyDescent="0.25">
      <c r="A2071" s="27" t="s">
        <v>574</v>
      </c>
      <c r="B2071" s="27">
        <v>133.68600000000001</v>
      </c>
      <c r="C2071" s="27">
        <v>5.2409999999999997</v>
      </c>
      <c r="D2071" s="27">
        <v>7.5369999999999999</v>
      </c>
      <c r="E2071" s="27">
        <v>9.3919999999999995</v>
      </c>
      <c r="F2071" s="27">
        <v>11.521000000000001</v>
      </c>
      <c r="G2071" s="27">
        <v>14.661</v>
      </c>
      <c r="H2071" s="27">
        <v>17.393000000000001</v>
      </c>
    </row>
    <row r="2072" spans="1:8" x14ac:dyDescent="0.25">
      <c r="A2072" s="27" t="s">
        <v>575</v>
      </c>
      <c r="B2072" s="27">
        <v>145.05000000000001</v>
      </c>
      <c r="C2072" s="27">
        <v>5.633</v>
      </c>
      <c r="D2072" s="27">
        <v>8.0020000000000007</v>
      </c>
      <c r="E2072" s="27">
        <v>10.067</v>
      </c>
      <c r="F2072" s="27">
        <v>12.372</v>
      </c>
      <c r="G2072" s="27">
        <v>15.718999999999999</v>
      </c>
      <c r="H2072" s="27">
        <v>18.594000000000001</v>
      </c>
    </row>
    <row r="2073" spans="1:8" x14ac:dyDescent="0.25">
      <c r="A2073" s="27" t="s">
        <v>576</v>
      </c>
      <c r="B2073" s="27">
        <v>157.38</v>
      </c>
      <c r="C2073" s="27">
        <v>6.0519999999999996</v>
      </c>
      <c r="D2073" s="27">
        <v>8.4909999999999997</v>
      </c>
      <c r="E2073" s="27">
        <v>10.756</v>
      </c>
      <c r="F2073" s="27">
        <v>13.289</v>
      </c>
      <c r="G2073" s="27">
        <v>16.838999999999999</v>
      </c>
      <c r="H2073" s="27">
        <v>19.863</v>
      </c>
    </row>
    <row r="2074" spans="1:8" x14ac:dyDescent="0.25">
      <c r="A2074" s="27" t="s">
        <v>577</v>
      </c>
      <c r="B2074" s="27">
        <v>170.75800000000001</v>
      </c>
      <c r="C2074" s="27">
        <v>6.4969999999999999</v>
      </c>
      <c r="D2074" s="27">
        <v>9.0069999999999997</v>
      </c>
      <c r="E2074" s="27">
        <v>11.47</v>
      </c>
      <c r="F2074" s="27">
        <v>14.263999999999999</v>
      </c>
      <c r="G2074" s="27">
        <v>18.023</v>
      </c>
      <c r="H2074" s="27">
        <v>21.202999999999999</v>
      </c>
    </row>
    <row r="2075" spans="1:8" x14ac:dyDescent="0.25">
      <c r="A2075" s="27" t="s">
        <v>578</v>
      </c>
      <c r="B2075" s="27">
        <v>185.273</v>
      </c>
      <c r="C2075" s="27">
        <v>6.9720000000000004</v>
      </c>
      <c r="D2075" s="27">
        <v>9.5489999999999995</v>
      </c>
      <c r="E2075" s="27">
        <v>12.224</v>
      </c>
      <c r="F2075" s="27">
        <v>15.298</v>
      </c>
      <c r="G2075" s="27">
        <v>19.273</v>
      </c>
      <c r="H2075" s="27">
        <v>22.616</v>
      </c>
    </row>
    <row r="2076" spans="1:8" x14ac:dyDescent="0.25">
      <c r="A2076" s="27" t="s">
        <v>579</v>
      </c>
      <c r="B2076" s="27">
        <v>201.02199999999999</v>
      </c>
      <c r="C2076" s="27">
        <v>7.476</v>
      </c>
      <c r="D2076" s="27">
        <v>10.122999999999999</v>
      </c>
      <c r="E2076" s="27">
        <v>13.034000000000001</v>
      </c>
      <c r="F2076" s="27">
        <v>16.37</v>
      </c>
      <c r="G2076" s="27">
        <v>20.593</v>
      </c>
      <c r="H2076" s="27">
        <v>24.199000000000002</v>
      </c>
    </row>
    <row r="2077" spans="1:8" x14ac:dyDescent="0.25">
      <c r="A2077" s="27" t="s">
        <v>580</v>
      </c>
      <c r="B2077" s="27">
        <v>218.10900000000001</v>
      </c>
      <c r="C2077" s="27">
        <v>8.0120000000000005</v>
      </c>
      <c r="D2077" s="27">
        <v>10.798999999999999</v>
      </c>
      <c r="E2077" s="27">
        <v>13.907999999999999</v>
      </c>
      <c r="F2077" s="27">
        <v>17.469000000000001</v>
      </c>
      <c r="G2077" s="27">
        <v>21.989000000000001</v>
      </c>
      <c r="H2077" s="27">
        <v>25.888000000000002</v>
      </c>
    </row>
    <row r="2078" spans="1:8" x14ac:dyDescent="0.25">
      <c r="A2078" s="27" t="s">
        <v>581</v>
      </c>
      <c r="B2078" s="27">
        <v>236.649</v>
      </c>
      <c r="C2078" s="27">
        <v>8.58</v>
      </c>
      <c r="D2078" s="27">
        <v>11.606999999999999</v>
      </c>
      <c r="E2078" s="27">
        <v>14.829000000000001</v>
      </c>
      <c r="F2078" s="27">
        <v>18.629000000000001</v>
      </c>
      <c r="G2078" s="27">
        <v>23.454000000000001</v>
      </c>
      <c r="H2078" s="27">
        <v>27.670999999999999</v>
      </c>
    </row>
    <row r="2079" spans="1:8" x14ac:dyDescent="0.25">
      <c r="A2079" s="27" t="s">
        <v>582</v>
      </c>
      <c r="B2079" s="27">
        <v>256.76499999999999</v>
      </c>
      <c r="C2079" s="27">
        <v>9.1820000000000004</v>
      </c>
      <c r="D2079" s="27">
        <v>12.468</v>
      </c>
      <c r="E2079" s="27">
        <v>15.802</v>
      </c>
      <c r="F2079" s="27">
        <v>19.853999999999999</v>
      </c>
      <c r="G2079" s="27">
        <v>24.969000000000001</v>
      </c>
      <c r="H2079" s="27">
        <v>29.552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C6D5-D6C9-4D19-B57D-4FB624C69CF4}">
  <sheetPr codeName="Sheet10"/>
  <dimension ref="A1:E70"/>
  <sheetViews>
    <sheetView workbookViewId="0">
      <selection activeCell="C9" sqref="C9"/>
    </sheetView>
  </sheetViews>
  <sheetFormatPr defaultRowHeight="15" x14ac:dyDescent="0.25"/>
  <cols>
    <col min="1" max="1" width="13.28515625" customWidth="1"/>
    <col min="2" max="2" width="11.42578125" customWidth="1"/>
    <col min="5" max="5" width="12" customWidth="1"/>
    <col min="257" max="257" width="13.28515625" customWidth="1"/>
    <col min="258" max="258" width="11.42578125" customWidth="1"/>
    <col min="261" max="261" width="12" customWidth="1"/>
    <col min="513" max="513" width="13.28515625" customWidth="1"/>
    <col min="514" max="514" width="11.42578125" customWidth="1"/>
    <col min="517" max="517" width="12" customWidth="1"/>
    <col min="769" max="769" width="13.28515625" customWidth="1"/>
    <col min="770" max="770" width="11.42578125" customWidth="1"/>
    <col min="773" max="773" width="12" customWidth="1"/>
    <col min="1025" max="1025" width="13.28515625" customWidth="1"/>
    <col min="1026" max="1026" width="11.42578125" customWidth="1"/>
    <col min="1029" max="1029" width="12" customWidth="1"/>
    <col min="1281" max="1281" width="13.28515625" customWidth="1"/>
    <col min="1282" max="1282" width="11.42578125" customWidth="1"/>
    <col min="1285" max="1285" width="12" customWidth="1"/>
    <col min="1537" max="1537" width="13.28515625" customWidth="1"/>
    <col min="1538" max="1538" width="11.42578125" customWidth="1"/>
    <col min="1541" max="1541" width="12" customWidth="1"/>
    <col min="1793" max="1793" width="13.28515625" customWidth="1"/>
    <col min="1794" max="1794" width="11.42578125" customWidth="1"/>
    <col min="1797" max="1797" width="12" customWidth="1"/>
    <col min="2049" max="2049" width="13.28515625" customWidth="1"/>
    <col min="2050" max="2050" width="11.42578125" customWidth="1"/>
    <col min="2053" max="2053" width="12" customWidth="1"/>
    <col min="2305" max="2305" width="13.28515625" customWidth="1"/>
    <col min="2306" max="2306" width="11.42578125" customWidth="1"/>
    <col min="2309" max="2309" width="12" customWidth="1"/>
    <col min="2561" max="2561" width="13.28515625" customWidth="1"/>
    <col min="2562" max="2562" width="11.42578125" customWidth="1"/>
    <col min="2565" max="2565" width="12" customWidth="1"/>
    <col min="2817" max="2817" width="13.28515625" customWidth="1"/>
    <col min="2818" max="2818" width="11.42578125" customWidth="1"/>
    <col min="2821" max="2821" width="12" customWidth="1"/>
    <col min="3073" max="3073" width="13.28515625" customWidth="1"/>
    <col min="3074" max="3074" width="11.42578125" customWidth="1"/>
    <col min="3077" max="3077" width="12" customWidth="1"/>
    <col min="3329" max="3329" width="13.28515625" customWidth="1"/>
    <col min="3330" max="3330" width="11.42578125" customWidth="1"/>
    <col min="3333" max="3333" width="12" customWidth="1"/>
    <col min="3585" max="3585" width="13.28515625" customWidth="1"/>
    <col min="3586" max="3586" width="11.42578125" customWidth="1"/>
    <col min="3589" max="3589" width="12" customWidth="1"/>
    <col min="3841" max="3841" width="13.28515625" customWidth="1"/>
    <col min="3842" max="3842" width="11.42578125" customWidth="1"/>
    <col min="3845" max="3845" width="12" customWidth="1"/>
    <col min="4097" max="4097" width="13.28515625" customWidth="1"/>
    <col min="4098" max="4098" width="11.42578125" customWidth="1"/>
    <col min="4101" max="4101" width="12" customWidth="1"/>
    <col min="4353" max="4353" width="13.28515625" customWidth="1"/>
    <col min="4354" max="4354" width="11.42578125" customWidth="1"/>
    <col min="4357" max="4357" width="12" customWidth="1"/>
    <col min="4609" max="4609" width="13.28515625" customWidth="1"/>
    <col min="4610" max="4610" width="11.42578125" customWidth="1"/>
    <col min="4613" max="4613" width="12" customWidth="1"/>
    <col min="4865" max="4865" width="13.28515625" customWidth="1"/>
    <col min="4866" max="4866" width="11.42578125" customWidth="1"/>
    <col min="4869" max="4869" width="12" customWidth="1"/>
    <col min="5121" max="5121" width="13.28515625" customWidth="1"/>
    <col min="5122" max="5122" width="11.42578125" customWidth="1"/>
    <col min="5125" max="5125" width="12" customWidth="1"/>
    <col min="5377" max="5377" width="13.28515625" customWidth="1"/>
    <col min="5378" max="5378" width="11.42578125" customWidth="1"/>
    <col min="5381" max="5381" width="12" customWidth="1"/>
    <col min="5633" max="5633" width="13.28515625" customWidth="1"/>
    <col min="5634" max="5634" width="11.42578125" customWidth="1"/>
    <col min="5637" max="5637" width="12" customWidth="1"/>
    <col min="5889" max="5889" width="13.28515625" customWidth="1"/>
    <col min="5890" max="5890" width="11.42578125" customWidth="1"/>
    <col min="5893" max="5893" width="12" customWidth="1"/>
    <col min="6145" max="6145" width="13.28515625" customWidth="1"/>
    <col min="6146" max="6146" width="11.42578125" customWidth="1"/>
    <col min="6149" max="6149" width="12" customWidth="1"/>
    <col min="6401" max="6401" width="13.28515625" customWidth="1"/>
    <col min="6402" max="6402" width="11.42578125" customWidth="1"/>
    <col min="6405" max="6405" width="12" customWidth="1"/>
    <col min="6657" max="6657" width="13.28515625" customWidth="1"/>
    <col min="6658" max="6658" width="11.42578125" customWidth="1"/>
    <col min="6661" max="6661" width="12" customWidth="1"/>
    <col min="6913" max="6913" width="13.28515625" customWidth="1"/>
    <col min="6914" max="6914" width="11.42578125" customWidth="1"/>
    <col min="6917" max="6917" width="12" customWidth="1"/>
    <col min="7169" max="7169" width="13.28515625" customWidth="1"/>
    <col min="7170" max="7170" width="11.42578125" customWidth="1"/>
    <col min="7173" max="7173" width="12" customWidth="1"/>
    <col min="7425" max="7425" width="13.28515625" customWidth="1"/>
    <col min="7426" max="7426" width="11.42578125" customWidth="1"/>
    <col min="7429" max="7429" width="12" customWidth="1"/>
    <col min="7681" max="7681" width="13.28515625" customWidth="1"/>
    <col min="7682" max="7682" width="11.42578125" customWidth="1"/>
    <col min="7685" max="7685" width="12" customWidth="1"/>
    <col min="7937" max="7937" width="13.28515625" customWidth="1"/>
    <col min="7938" max="7938" width="11.42578125" customWidth="1"/>
    <col min="7941" max="7941" width="12" customWidth="1"/>
    <col min="8193" max="8193" width="13.28515625" customWidth="1"/>
    <col min="8194" max="8194" width="11.42578125" customWidth="1"/>
    <col min="8197" max="8197" width="12" customWidth="1"/>
    <col min="8449" max="8449" width="13.28515625" customWidth="1"/>
    <col min="8450" max="8450" width="11.42578125" customWidth="1"/>
    <col min="8453" max="8453" width="12" customWidth="1"/>
    <col min="8705" max="8705" width="13.28515625" customWidth="1"/>
    <col min="8706" max="8706" width="11.42578125" customWidth="1"/>
    <col min="8709" max="8709" width="12" customWidth="1"/>
    <col min="8961" max="8961" width="13.28515625" customWidth="1"/>
    <col min="8962" max="8962" width="11.42578125" customWidth="1"/>
    <col min="8965" max="8965" width="12" customWidth="1"/>
    <col min="9217" max="9217" width="13.28515625" customWidth="1"/>
    <col min="9218" max="9218" width="11.42578125" customWidth="1"/>
    <col min="9221" max="9221" width="12" customWidth="1"/>
    <col min="9473" max="9473" width="13.28515625" customWidth="1"/>
    <col min="9474" max="9474" width="11.42578125" customWidth="1"/>
    <col min="9477" max="9477" width="12" customWidth="1"/>
    <col min="9729" max="9729" width="13.28515625" customWidth="1"/>
    <col min="9730" max="9730" width="11.42578125" customWidth="1"/>
    <col min="9733" max="9733" width="12" customWidth="1"/>
    <col min="9985" max="9985" width="13.28515625" customWidth="1"/>
    <col min="9986" max="9986" width="11.42578125" customWidth="1"/>
    <col min="9989" max="9989" width="12" customWidth="1"/>
    <col min="10241" max="10241" width="13.28515625" customWidth="1"/>
    <col min="10242" max="10242" width="11.42578125" customWidth="1"/>
    <col min="10245" max="10245" width="12" customWidth="1"/>
    <col min="10497" max="10497" width="13.28515625" customWidth="1"/>
    <col min="10498" max="10498" width="11.42578125" customWidth="1"/>
    <col min="10501" max="10501" width="12" customWidth="1"/>
    <col min="10753" max="10753" width="13.28515625" customWidth="1"/>
    <col min="10754" max="10754" width="11.42578125" customWidth="1"/>
    <col min="10757" max="10757" width="12" customWidth="1"/>
    <col min="11009" max="11009" width="13.28515625" customWidth="1"/>
    <col min="11010" max="11010" width="11.42578125" customWidth="1"/>
    <col min="11013" max="11013" width="12" customWidth="1"/>
    <col min="11265" max="11265" width="13.28515625" customWidth="1"/>
    <col min="11266" max="11266" width="11.42578125" customWidth="1"/>
    <col min="11269" max="11269" width="12" customWidth="1"/>
    <col min="11521" max="11521" width="13.28515625" customWidth="1"/>
    <col min="11522" max="11522" width="11.42578125" customWidth="1"/>
    <col min="11525" max="11525" width="12" customWidth="1"/>
    <col min="11777" max="11777" width="13.28515625" customWidth="1"/>
    <col min="11778" max="11778" width="11.42578125" customWidth="1"/>
    <col min="11781" max="11781" width="12" customWidth="1"/>
    <col min="12033" max="12033" width="13.28515625" customWidth="1"/>
    <col min="12034" max="12034" width="11.42578125" customWidth="1"/>
    <col min="12037" max="12037" width="12" customWidth="1"/>
    <col min="12289" max="12289" width="13.28515625" customWidth="1"/>
    <col min="12290" max="12290" width="11.42578125" customWidth="1"/>
    <col min="12293" max="12293" width="12" customWidth="1"/>
    <col min="12545" max="12545" width="13.28515625" customWidth="1"/>
    <col min="12546" max="12546" width="11.42578125" customWidth="1"/>
    <col min="12549" max="12549" width="12" customWidth="1"/>
    <col min="12801" max="12801" width="13.28515625" customWidth="1"/>
    <col min="12802" max="12802" width="11.42578125" customWidth="1"/>
    <col min="12805" max="12805" width="12" customWidth="1"/>
    <col min="13057" max="13057" width="13.28515625" customWidth="1"/>
    <col min="13058" max="13058" width="11.42578125" customWidth="1"/>
    <col min="13061" max="13061" width="12" customWidth="1"/>
    <col min="13313" max="13313" width="13.28515625" customWidth="1"/>
    <col min="13314" max="13314" width="11.42578125" customWidth="1"/>
    <col min="13317" max="13317" width="12" customWidth="1"/>
    <col min="13569" max="13569" width="13.28515625" customWidth="1"/>
    <col min="13570" max="13570" width="11.42578125" customWidth="1"/>
    <col min="13573" max="13573" width="12" customWidth="1"/>
    <col min="13825" max="13825" width="13.28515625" customWidth="1"/>
    <col min="13826" max="13826" width="11.42578125" customWidth="1"/>
    <col min="13829" max="13829" width="12" customWidth="1"/>
    <col min="14081" max="14081" width="13.28515625" customWidth="1"/>
    <col min="14082" max="14082" width="11.42578125" customWidth="1"/>
    <col min="14085" max="14085" width="12" customWidth="1"/>
    <col min="14337" max="14337" width="13.28515625" customWidth="1"/>
    <col min="14338" max="14338" width="11.42578125" customWidth="1"/>
    <col min="14341" max="14341" width="12" customWidth="1"/>
    <col min="14593" max="14593" width="13.28515625" customWidth="1"/>
    <col min="14594" max="14594" width="11.42578125" customWidth="1"/>
    <col min="14597" max="14597" width="12" customWidth="1"/>
    <col min="14849" max="14849" width="13.28515625" customWidth="1"/>
    <col min="14850" max="14850" width="11.42578125" customWidth="1"/>
    <col min="14853" max="14853" width="12" customWidth="1"/>
    <col min="15105" max="15105" width="13.28515625" customWidth="1"/>
    <col min="15106" max="15106" width="11.42578125" customWidth="1"/>
    <col min="15109" max="15109" width="12" customWidth="1"/>
    <col min="15361" max="15361" width="13.28515625" customWidth="1"/>
    <col min="15362" max="15362" width="11.42578125" customWidth="1"/>
    <col min="15365" max="15365" width="12" customWidth="1"/>
    <col min="15617" max="15617" width="13.28515625" customWidth="1"/>
    <col min="15618" max="15618" width="11.42578125" customWidth="1"/>
    <col min="15621" max="15621" width="12" customWidth="1"/>
    <col min="15873" max="15873" width="13.28515625" customWidth="1"/>
    <col min="15874" max="15874" width="11.42578125" customWidth="1"/>
    <col min="15877" max="15877" width="12" customWidth="1"/>
    <col min="16129" max="16129" width="13.28515625" customWidth="1"/>
    <col min="16130" max="16130" width="11.42578125" customWidth="1"/>
    <col min="16133" max="16133" width="12" customWidth="1"/>
  </cols>
  <sheetData>
    <row r="1" spans="1:5" ht="59.25" customHeight="1" x14ac:dyDescent="0.25">
      <c r="B1" s="17" t="s">
        <v>20</v>
      </c>
      <c r="C1" s="16" t="s">
        <v>14</v>
      </c>
      <c r="E1" s="15" t="s">
        <v>14</v>
      </c>
    </row>
    <row r="2" spans="1:5" ht="66" customHeight="1" x14ac:dyDescent="0.25">
      <c r="A2" s="14" t="s">
        <v>23</v>
      </c>
      <c r="B2" s="13" t="s">
        <v>12</v>
      </c>
      <c r="C2" s="2" t="s">
        <v>10</v>
      </c>
      <c r="D2" s="13" t="s">
        <v>11</v>
      </c>
      <c r="E2" s="2" t="s">
        <v>10</v>
      </c>
    </row>
    <row r="3" spans="1:5" x14ac:dyDescent="0.25">
      <c r="A3" s="2" t="s">
        <v>9</v>
      </c>
      <c r="C3">
        <v>0.25827</v>
      </c>
      <c r="E3">
        <v>0.25827</v>
      </c>
    </row>
    <row r="4" spans="1:5" x14ac:dyDescent="0.25">
      <c r="A4" t="s">
        <v>8</v>
      </c>
    </row>
    <row r="5" spans="1:5" x14ac:dyDescent="0.25">
      <c r="A5" t="s">
        <v>7</v>
      </c>
      <c r="B5">
        <v>0.38</v>
      </c>
      <c r="C5" s="1">
        <f t="shared" ref="C5:C11" si="0">($C$3*B5)</f>
        <v>9.8142599999999997E-2</v>
      </c>
      <c r="D5">
        <v>0.52</v>
      </c>
      <c r="E5" s="12">
        <f t="shared" ref="E5:E11" si="1">($E$3*D5)</f>
        <v>0.13430040000000001</v>
      </c>
    </row>
    <row r="6" spans="1:5" x14ac:dyDescent="0.25">
      <c r="A6" t="s">
        <v>6</v>
      </c>
      <c r="B6">
        <v>0.54</v>
      </c>
      <c r="C6" s="1">
        <f t="shared" si="0"/>
        <v>0.1394658</v>
      </c>
      <c r="D6">
        <v>0.64</v>
      </c>
      <c r="E6" s="12">
        <f t="shared" si="1"/>
        <v>0.16529279999999999</v>
      </c>
    </row>
    <row r="7" spans="1:5" x14ac:dyDescent="0.25">
      <c r="A7" t="s">
        <v>5</v>
      </c>
      <c r="B7">
        <v>0.78</v>
      </c>
      <c r="C7" s="1">
        <f t="shared" si="0"/>
        <v>0.20145060000000001</v>
      </c>
      <c r="D7">
        <v>0.82</v>
      </c>
      <c r="E7" s="12">
        <f t="shared" si="1"/>
        <v>0.21178139999999998</v>
      </c>
    </row>
    <row r="8" spans="1:5" x14ac:dyDescent="0.25">
      <c r="A8" t="s">
        <v>4</v>
      </c>
      <c r="B8">
        <v>1</v>
      </c>
      <c r="C8" s="1">
        <f t="shared" si="0"/>
        <v>0.25827</v>
      </c>
      <c r="D8">
        <v>1</v>
      </c>
      <c r="E8" s="12">
        <f t="shared" si="1"/>
        <v>0.25827</v>
      </c>
    </row>
    <row r="9" spans="1:5" x14ac:dyDescent="0.25">
      <c r="A9" t="s">
        <v>3</v>
      </c>
      <c r="B9">
        <v>1.26</v>
      </c>
      <c r="C9" s="1">
        <f t="shared" si="0"/>
        <v>0.32542019999999999</v>
      </c>
      <c r="D9">
        <v>1.21</v>
      </c>
      <c r="E9" s="12">
        <f t="shared" si="1"/>
        <v>0.31250669999999997</v>
      </c>
    </row>
    <row r="10" spans="1:5" x14ac:dyDescent="0.25">
      <c r="A10" t="s">
        <v>2</v>
      </c>
      <c r="B10">
        <v>1.71</v>
      </c>
      <c r="C10" s="1">
        <f t="shared" si="0"/>
        <v>0.44164169999999997</v>
      </c>
      <c r="D10">
        <v>1.52</v>
      </c>
      <c r="E10" s="12">
        <f t="shared" si="1"/>
        <v>0.39257039999999999</v>
      </c>
    </row>
    <row r="11" spans="1:5" x14ac:dyDescent="0.25">
      <c r="A11" t="s">
        <v>1</v>
      </c>
      <c r="B11">
        <v>2.14</v>
      </c>
      <c r="C11" s="1">
        <f t="shared" si="0"/>
        <v>0.55269780000000002</v>
      </c>
      <c r="D11">
        <v>1.78</v>
      </c>
      <c r="E11" s="12">
        <f t="shared" si="1"/>
        <v>0.45972059999999998</v>
      </c>
    </row>
    <row r="15" spans="1:5" ht="75" customHeight="1" x14ac:dyDescent="0.25">
      <c r="A15" s="17"/>
      <c r="B15" s="17" t="s">
        <v>20</v>
      </c>
      <c r="C15" s="16" t="s">
        <v>14</v>
      </c>
      <c r="E15" s="15" t="s">
        <v>14</v>
      </c>
    </row>
    <row r="16" spans="1:5" ht="84" customHeight="1" x14ac:dyDescent="0.25">
      <c r="A16" s="14" t="s">
        <v>22</v>
      </c>
      <c r="B16" s="13" t="s">
        <v>12</v>
      </c>
      <c r="C16" s="2" t="s">
        <v>10</v>
      </c>
      <c r="D16" s="13" t="s">
        <v>11</v>
      </c>
      <c r="E16" s="2" t="s">
        <v>10</v>
      </c>
    </row>
    <row r="17" spans="1:5" x14ac:dyDescent="0.25">
      <c r="A17" s="2" t="s">
        <v>9</v>
      </c>
      <c r="C17">
        <v>0.36998999999999999</v>
      </c>
      <c r="E17">
        <v>0.36998999999999999</v>
      </c>
    </row>
    <row r="18" spans="1:5" x14ac:dyDescent="0.25">
      <c r="A18" t="s">
        <v>8</v>
      </c>
    </row>
    <row r="19" spans="1:5" x14ac:dyDescent="0.25">
      <c r="A19" t="s">
        <v>7</v>
      </c>
      <c r="B19">
        <v>0.38</v>
      </c>
      <c r="C19" s="1">
        <f t="shared" ref="C19:C25" si="2">($C$17*B19)</f>
        <v>0.1405962</v>
      </c>
      <c r="D19">
        <v>0.52</v>
      </c>
      <c r="E19" s="12">
        <f t="shared" ref="E19:E25" si="3">($E$17*D19)</f>
        <v>0.1923948</v>
      </c>
    </row>
    <row r="20" spans="1:5" x14ac:dyDescent="0.25">
      <c r="A20" t="s">
        <v>6</v>
      </c>
      <c r="B20">
        <v>0.54</v>
      </c>
      <c r="C20" s="1">
        <f t="shared" si="2"/>
        <v>0.19979460000000002</v>
      </c>
      <c r="D20">
        <v>0.64</v>
      </c>
      <c r="E20" s="12">
        <f t="shared" si="3"/>
        <v>0.23679359999999999</v>
      </c>
    </row>
    <row r="21" spans="1:5" x14ac:dyDescent="0.25">
      <c r="A21" t="s">
        <v>5</v>
      </c>
      <c r="B21">
        <v>0.78</v>
      </c>
      <c r="C21" s="1">
        <f t="shared" si="2"/>
        <v>0.28859220000000002</v>
      </c>
      <c r="D21">
        <v>0.82</v>
      </c>
      <c r="E21" s="12">
        <f t="shared" si="3"/>
        <v>0.30339179999999999</v>
      </c>
    </row>
    <row r="22" spans="1:5" x14ac:dyDescent="0.25">
      <c r="A22" t="s">
        <v>4</v>
      </c>
      <c r="B22">
        <v>1</v>
      </c>
      <c r="C22" s="1">
        <f t="shared" si="2"/>
        <v>0.36998999999999999</v>
      </c>
      <c r="D22">
        <v>1</v>
      </c>
      <c r="E22" s="12">
        <f t="shared" si="3"/>
        <v>0.36998999999999999</v>
      </c>
    </row>
    <row r="23" spans="1:5" x14ac:dyDescent="0.25">
      <c r="A23" t="s">
        <v>3</v>
      </c>
      <c r="B23">
        <v>1.26</v>
      </c>
      <c r="C23" s="1">
        <f t="shared" si="2"/>
        <v>0.46618739999999997</v>
      </c>
      <c r="D23">
        <v>1.21</v>
      </c>
      <c r="E23" s="12">
        <f t="shared" si="3"/>
        <v>0.44768789999999997</v>
      </c>
    </row>
    <row r="24" spans="1:5" x14ac:dyDescent="0.25">
      <c r="A24" t="s">
        <v>2</v>
      </c>
      <c r="B24">
        <v>1.71</v>
      </c>
      <c r="C24" s="1">
        <f t="shared" si="2"/>
        <v>0.63268289999999994</v>
      </c>
      <c r="D24">
        <v>1.52</v>
      </c>
      <c r="E24" s="12">
        <f t="shared" si="3"/>
        <v>0.56238480000000002</v>
      </c>
    </row>
    <row r="25" spans="1:5" x14ac:dyDescent="0.25">
      <c r="A25" t="s">
        <v>1</v>
      </c>
      <c r="B25">
        <v>2.14</v>
      </c>
      <c r="C25" s="1">
        <f t="shared" si="2"/>
        <v>0.7917786</v>
      </c>
      <c r="D25">
        <v>1.78</v>
      </c>
      <c r="E25" s="12">
        <f t="shared" si="3"/>
        <v>0.65858220000000001</v>
      </c>
    </row>
    <row r="30" spans="1:5" ht="75" x14ac:dyDescent="0.25">
      <c r="B30" s="17" t="s">
        <v>20</v>
      </c>
      <c r="C30" s="16" t="s">
        <v>14</v>
      </c>
      <c r="E30" s="15" t="s">
        <v>14</v>
      </c>
    </row>
    <row r="31" spans="1:5" ht="63.75" customHeight="1" x14ac:dyDescent="0.25">
      <c r="A31" s="14" t="s">
        <v>21</v>
      </c>
      <c r="B31" s="13" t="s">
        <v>12</v>
      </c>
      <c r="C31" s="2" t="s">
        <v>10</v>
      </c>
      <c r="D31" s="13" t="s">
        <v>11</v>
      </c>
      <c r="E31" s="2" t="s">
        <v>10</v>
      </c>
    </row>
    <row r="32" spans="1:5" x14ac:dyDescent="0.25">
      <c r="A32" s="2" t="s">
        <v>9</v>
      </c>
      <c r="C32">
        <v>0.28487000000000001</v>
      </c>
      <c r="E32">
        <v>0.28487000000000001</v>
      </c>
    </row>
    <row r="33" spans="1:5" x14ac:dyDescent="0.25">
      <c r="A33" t="s">
        <v>8</v>
      </c>
    </row>
    <row r="34" spans="1:5" x14ac:dyDescent="0.25">
      <c r="A34" t="s">
        <v>7</v>
      </c>
      <c r="B34">
        <v>0.38</v>
      </c>
      <c r="C34" s="1">
        <f t="shared" ref="C34:C40" si="4">($C$32*B34)</f>
        <v>0.1082506</v>
      </c>
      <c r="D34">
        <v>0.52</v>
      </c>
      <c r="E34" s="12">
        <f t="shared" ref="E34:E40" si="5">($E$32*D34)</f>
        <v>0.14813240000000003</v>
      </c>
    </row>
    <row r="35" spans="1:5" x14ac:dyDescent="0.25">
      <c r="A35" t="s">
        <v>6</v>
      </c>
      <c r="B35">
        <v>0.54</v>
      </c>
      <c r="C35" s="1">
        <f t="shared" si="4"/>
        <v>0.15382980000000002</v>
      </c>
      <c r="D35">
        <v>0.64</v>
      </c>
      <c r="E35" s="12">
        <f t="shared" si="5"/>
        <v>0.1823168</v>
      </c>
    </row>
    <row r="36" spans="1:5" x14ac:dyDescent="0.25">
      <c r="A36" t="s">
        <v>5</v>
      </c>
      <c r="B36">
        <v>0.78</v>
      </c>
      <c r="C36" s="1">
        <f t="shared" si="4"/>
        <v>0.22219860000000002</v>
      </c>
      <c r="D36">
        <v>0.82</v>
      </c>
      <c r="E36" s="12">
        <f t="shared" si="5"/>
        <v>0.23359340000000001</v>
      </c>
    </row>
    <row r="37" spans="1:5" x14ac:dyDescent="0.25">
      <c r="A37" t="s">
        <v>4</v>
      </c>
      <c r="B37">
        <v>1</v>
      </c>
      <c r="C37" s="1">
        <f t="shared" si="4"/>
        <v>0.28487000000000001</v>
      </c>
      <c r="D37">
        <v>1</v>
      </c>
      <c r="E37" s="12">
        <f t="shared" si="5"/>
        <v>0.28487000000000001</v>
      </c>
    </row>
    <row r="38" spans="1:5" x14ac:dyDescent="0.25">
      <c r="A38" t="s">
        <v>3</v>
      </c>
      <c r="B38">
        <v>1.26</v>
      </c>
      <c r="C38" s="1">
        <f t="shared" si="4"/>
        <v>0.35893620000000004</v>
      </c>
      <c r="D38">
        <v>1.21</v>
      </c>
      <c r="E38" s="12">
        <f t="shared" si="5"/>
        <v>0.34469270000000002</v>
      </c>
    </row>
    <row r="39" spans="1:5" x14ac:dyDescent="0.25">
      <c r="A39" t="s">
        <v>2</v>
      </c>
      <c r="B39">
        <v>1.71</v>
      </c>
      <c r="C39" s="1">
        <f t="shared" si="4"/>
        <v>0.4871277</v>
      </c>
      <c r="D39">
        <v>1.52</v>
      </c>
      <c r="E39" s="12">
        <f t="shared" si="5"/>
        <v>0.43300240000000001</v>
      </c>
    </row>
    <row r="40" spans="1:5" x14ac:dyDescent="0.25">
      <c r="A40" t="s">
        <v>1</v>
      </c>
      <c r="B40">
        <v>2.14</v>
      </c>
      <c r="C40" s="1">
        <f t="shared" si="4"/>
        <v>0.6096218000000001</v>
      </c>
      <c r="D40">
        <v>1.78</v>
      </c>
      <c r="E40" s="12">
        <f t="shared" si="5"/>
        <v>0.50706859999999998</v>
      </c>
    </row>
    <row r="45" spans="1:5" ht="75" x14ac:dyDescent="0.25">
      <c r="A45" s="17"/>
      <c r="B45" s="17" t="s">
        <v>20</v>
      </c>
      <c r="C45" s="16" t="s">
        <v>14</v>
      </c>
      <c r="E45" s="15" t="s">
        <v>14</v>
      </c>
    </row>
    <row r="46" spans="1:5" ht="63" customHeight="1" x14ac:dyDescent="0.25">
      <c r="A46" s="14" t="s">
        <v>19</v>
      </c>
      <c r="B46" s="13" t="s">
        <v>12</v>
      </c>
      <c r="C46" s="2" t="s">
        <v>10</v>
      </c>
      <c r="D46" s="13" t="s">
        <v>11</v>
      </c>
      <c r="E46" s="2" t="s">
        <v>10</v>
      </c>
    </row>
    <row r="47" spans="1:5" x14ac:dyDescent="0.25">
      <c r="A47" s="2" t="s">
        <v>9</v>
      </c>
      <c r="C47">
        <v>0.26491999999999999</v>
      </c>
      <c r="E47">
        <v>0.26491999999999999</v>
      </c>
    </row>
    <row r="48" spans="1:5" x14ac:dyDescent="0.25">
      <c r="A48" t="s">
        <v>8</v>
      </c>
    </row>
    <row r="49" spans="1:5" x14ac:dyDescent="0.25">
      <c r="A49" t="s">
        <v>7</v>
      </c>
      <c r="B49">
        <v>0.38</v>
      </c>
      <c r="C49" s="1">
        <f t="shared" ref="C49:C55" si="6">($C$47*B49)</f>
        <v>0.1006696</v>
      </c>
      <c r="D49">
        <v>0.52</v>
      </c>
      <c r="E49" s="12">
        <f t="shared" ref="E49:E55" si="7">($E$47*D49)</f>
        <v>0.1377584</v>
      </c>
    </row>
    <row r="50" spans="1:5" x14ac:dyDescent="0.25">
      <c r="A50" t="s">
        <v>6</v>
      </c>
      <c r="B50">
        <v>0.54</v>
      </c>
      <c r="C50" s="1">
        <f t="shared" si="6"/>
        <v>0.14305680000000001</v>
      </c>
      <c r="D50">
        <v>0.64</v>
      </c>
      <c r="E50" s="12">
        <f t="shared" si="7"/>
        <v>0.1695488</v>
      </c>
    </row>
    <row r="51" spans="1:5" x14ac:dyDescent="0.25">
      <c r="A51" t="s">
        <v>5</v>
      </c>
      <c r="B51">
        <v>0.78</v>
      </c>
      <c r="C51" s="1">
        <f t="shared" si="6"/>
        <v>0.2066376</v>
      </c>
      <c r="D51">
        <v>0.82</v>
      </c>
      <c r="E51" s="12">
        <f t="shared" si="7"/>
        <v>0.21723439999999997</v>
      </c>
    </row>
    <row r="52" spans="1:5" x14ac:dyDescent="0.25">
      <c r="A52" t="s">
        <v>4</v>
      </c>
      <c r="B52">
        <v>1</v>
      </c>
      <c r="C52" s="1">
        <f t="shared" si="6"/>
        <v>0.26491999999999999</v>
      </c>
      <c r="D52">
        <v>1</v>
      </c>
      <c r="E52" s="12">
        <f t="shared" si="7"/>
        <v>0.26491999999999999</v>
      </c>
    </row>
    <row r="53" spans="1:5" x14ac:dyDescent="0.25">
      <c r="A53" t="s">
        <v>3</v>
      </c>
      <c r="B53">
        <v>1.26</v>
      </c>
      <c r="C53" s="1">
        <f t="shared" si="6"/>
        <v>0.33379919999999996</v>
      </c>
      <c r="D53">
        <v>1.21</v>
      </c>
      <c r="E53" s="12">
        <f t="shared" si="7"/>
        <v>0.32055319999999998</v>
      </c>
    </row>
    <row r="54" spans="1:5" x14ac:dyDescent="0.25">
      <c r="A54" t="s">
        <v>2</v>
      </c>
      <c r="B54">
        <v>1.71</v>
      </c>
      <c r="C54" s="1">
        <f t="shared" si="6"/>
        <v>0.45301319999999995</v>
      </c>
      <c r="D54">
        <v>1.52</v>
      </c>
      <c r="E54" s="12">
        <f t="shared" si="7"/>
        <v>0.40267839999999999</v>
      </c>
    </row>
    <row r="55" spans="1:5" x14ac:dyDescent="0.25">
      <c r="A55" t="s">
        <v>1</v>
      </c>
      <c r="B55">
        <v>2.14</v>
      </c>
      <c r="C55" s="1">
        <f t="shared" si="6"/>
        <v>0.56692880000000001</v>
      </c>
      <c r="D55">
        <v>1.78</v>
      </c>
      <c r="E55" s="12">
        <f t="shared" si="7"/>
        <v>0.47155759999999997</v>
      </c>
    </row>
    <row r="56" spans="1:5" x14ac:dyDescent="0.25">
      <c r="C56" s="11"/>
      <c r="E56" s="11"/>
    </row>
    <row r="57" spans="1:5" x14ac:dyDescent="0.25">
      <c r="C57" s="11"/>
    </row>
    <row r="58" spans="1:5" x14ac:dyDescent="0.25">
      <c r="A58" s="8" t="s">
        <v>18</v>
      </c>
      <c r="B58" s="10">
        <v>42.7</v>
      </c>
      <c r="C58" s="9" t="s">
        <v>17</v>
      </c>
    </row>
    <row r="59" spans="1:5" x14ac:dyDescent="0.25">
      <c r="A59" s="7" t="s">
        <v>16</v>
      </c>
      <c r="B59" s="6">
        <f>0.1+0.0133*(B58-25)</f>
        <v>0.33541000000000004</v>
      </c>
      <c r="C59" t="s">
        <v>15</v>
      </c>
      <c r="E59" s="8"/>
    </row>
    <row r="60" spans="1:5" x14ac:dyDescent="0.25">
      <c r="A60" s="7"/>
      <c r="B60" s="6"/>
      <c r="C60" s="5" t="s">
        <v>14</v>
      </c>
      <c r="E60" s="5" t="s">
        <v>14</v>
      </c>
    </row>
    <row r="61" spans="1:5" ht="39.75" x14ac:dyDescent="0.25">
      <c r="A61" s="4" t="s">
        <v>13</v>
      </c>
      <c r="B61" s="3" t="s">
        <v>12</v>
      </c>
      <c r="C61" s="2" t="s">
        <v>10</v>
      </c>
      <c r="D61" s="3" t="s">
        <v>11</v>
      </c>
      <c r="E61" s="2" t="s">
        <v>10</v>
      </c>
    </row>
    <row r="62" spans="1:5" x14ac:dyDescent="0.25">
      <c r="A62" s="2" t="s">
        <v>9</v>
      </c>
      <c r="C62">
        <f>$B$59</f>
        <v>0.33541000000000004</v>
      </c>
      <c r="E62">
        <f>$B$59</f>
        <v>0.33541000000000004</v>
      </c>
    </row>
    <row r="63" spans="1:5" x14ac:dyDescent="0.25">
      <c r="A63" t="s">
        <v>8</v>
      </c>
    </row>
    <row r="64" spans="1:5" x14ac:dyDescent="0.25">
      <c r="A64" t="s">
        <v>7</v>
      </c>
      <c r="B64">
        <v>0.38</v>
      </c>
      <c r="C64" s="1">
        <f t="shared" ref="C64:C70" si="8">($C$62*B64)</f>
        <v>0.12745580000000001</v>
      </c>
      <c r="D64">
        <v>0.52</v>
      </c>
      <c r="E64" s="1">
        <f t="shared" ref="E64:E70" si="9">($E$62*D64)</f>
        <v>0.17441320000000002</v>
      </c>
    </row>
    <row r="65" spans="1:5" x14ac:dyDescent="0.25">
      <c r="A65" t="s">
        <v>6</v>
      </c>
      <c r="B65">
        <v>0.54</v>
      </c>
      <c r="C65" s="1">
        <f t="shared" si="8"/>
        <v>0.18112140000000004</v>
      </c>
      <c r="D65">
        <v>0.64</v>
      </c>
      <c r="E65" s="1">
        <f t="shared" si="9"/>
        <v>0.21466240000000003</v>
      </c>
    </row>
    <row r="66" spans="1:5" x14ac:dyDescent="0.25">
      <c r="A66" t="s">
        <v>5</v>
      </c>
      <c r="B66">
        <v>0.78</v>
      </c>
      <c r="C66" s="1">
        <f t="shared" si="8"/>
        <v>0.26161980000000007</v>
      </c>
      <c r="D66">
        <v>0.82</v>
      </c>
      <c r="E66" s="1">
        <f t="shared" si="9"/>
        <v>0.27503620000000001</v>
      </c>
    </row>
    <row r="67" spans="1:5" x14ac:dyDescent="0.25">
      <c r="A67" t="s">
        <v>4</v>
      </c>
      <c r="B67">
        <v>1</v>
      </c>
      <c r="C67" s="1">
        <f t="shared" si="8"/>
        <v>0.33541000000000004</v>
      </c>
      <c r="D67">
        <v>1</v>
      </c>
      <c r="E67" s="1">
        <f t="shared" si="9"/>
        <v>0.33541000000000004</v>
      </c>
    </row>
    <row r="68" spans="1:5" x14ac:dyDescent="0.25">
      <c r="A68" t="s">
        <v>3</v>
      </c>
      <c r="B68">
        <v>1.26</v>
      </c>
      <c r="C68" s="1">
        <f t="shared" si="8"/>
        <v>0.42261660000000006</v>
      </c>
      <c r="D68">
        <v>1.21</v>
      </c>
      <c r="E68" s="1">
        <f t="shared" si="9"/>
        <v>0.40584610000000004</v>
      </c>
    </row>
    <row r="69" spans="1:5" x14ac:dyDescent="0.25">
      <c r="A69" t="s">
        <v>2</v>
      </c>
      <c r="B69">
        <v>1.71</v>
      </c>
      <c r="C69" s="1">
        <f t="shared" si="8"/>
        <v>0.57355110000000009</v>
      </c>
      <c r="D69">
        <v>1.52</v>
      </c>
      <c r="E69" s="1">
        <f t="shared" si="9"/>
        <v>0.50982320000000003</v>
      </c>
    </row>
    <row r="70" spans="1:5" x14ac:dyDescent="0.25">
      <c r="A70" t="s">
        <v>1</v>
      </c>
      <c r="B70">
        <v>2.14</v>
      </c>
      <c r="C70" s="1">
        <f t="shared" si="8"/>
        <v>0.71777740000000012</v>
      </c>
      <c r="D70">
        <v>1.78</v>
      </c>
      <c r="E70" s="1">
        <f t="shared" si="9"/>
        <v>0.59702980000000005</v>
      </c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AF2B5-7193-44F8-97F1-FE90842662B7}">
  <sheetPr codeName="Sheet11"/>
  <dimension ref="A1:M108"/>
  <sheetViews>
    <sheetView workbookViewId="0">
      <selection activeCell="C9" sqref="C9"/>
    </sheetView>
  </sheetViews>
  <sheetFormatPr defaultRowHeight="15" x14ac:dyDescent="0.25"/>
  <cols>
    <col min="1" max="1" width="14.7109375" customWidth="1"/>
    <col min="10" max="10" width="34" customWidth="1"/>
  </cols>
  <sheetData>
    <row r="1" spans="1:13" s="17" customFormat="1" ht="80.25" customHeight="1" x14ac:dyDescent="0.25">
      <c r="A1" s="23" t="s">
        <v>50</v>
      </c>
      <c r="B1" s="17" t="s">
        <v>49</v>
      </c>
      <c r="C1" s="17" t="s">
        <v>48</v>
      </c>
      <c r="K1" s="17" t="s">
        <v>47</v>
      </c>
    </row>
    <row r="2" spans="1:13" x14ac:dyDescent="0.25">
      <c r="A2" t="s">
        <v>23</v>
      </c>
      <c r="B2">
        <v>36.9</v>
      </c>
      <c r="C2">
        <v>0.25827</v>
      </c>
      <c r="K2">
        <v>600</v>
      </c>
      <c r="L2">
        <f t="shared" ref="L2:L11" si="0">(K2/10000)/100</f>
        <v>5.9999999999999995E-4</v>
      </c>
      <c r="M2">
        <f t="shared" ref="M2:M11" si="1">$C$2*(100/L2)^0.15</f>
        <v>1.5680188345183836</v>
      </c>
    </row>
    <row r="3" spans="1:13" x14ac:dyDescent="0.25">
      <c r="A3" t="s">
        <v>22</v>
      </c>
      <c r="B3">
        <v>45.3</v>
      </c>
      <c r="C3">
        <v>0.36998999999999999</v>
      </c>
      <c r="K3">
        <v>1000</v>
      </c>
      <c r="L3">
        <f t="shared" si="0"/>
        <v>1E-3</v>
      </c>
      <c r="M3">
        <f t="shared" si="1"/>
        <v>1.4523589405691144</v>
      </c>
    </row>
    <row r="4" spans="1:13" x14ac:dyDescent="0.25">
      <c r="A4" t="s">
        <v>21</v>
      </c>
      <c r="B4">
        <v>38.9</v>
      </c>
      <c r="C4">
        <v>0.28487000000000001</v>
      </c>
      <c r="K4">
        <v>2000</v>
      </c>
      <c r="L4">
        <f t="shared" si="0"/>
        <v>2E-3</v>
      </c>
      <c r="M4">
        <f t="shared" si="1"/>
        <v>1.3089391670648898</v>
      </c>
    </row>
    <row r="5" spans="1:13" x14ac:dyDescent="0.25">
      <c r="A5" t="s">
        <v>19</v>
      </c>
      <c r="B5">
        <v>37.4</v>
      </c>
      <c r="C5">
        <v>0.26491999999999999</v>
      </c>
      <c r="K5">
        <v>4000</v>
      </c>
      <c r="L5">
        <f t="shared" si="0"/>
        <v>4.0000000000000001E-3</v>
      </c>
      <c r="M5">
        <f t="shared" si="1"/>
        <v>1.1796820298466668</v>
      </c>
    </row>
    <row r="6" spans="1:13" x14ac:dyDescent="0.25">
      <c r="K6">
        <v>10000</v>
      </c>
      <c r="L6">
        <f t="shared" si="0"/>
        <v>0.01</v>
      </c>
      <c r="M6">
        <f t="shared" si="1"/>
        <v>1.0281913893885173</v>
      </c>
    </row>
    <row r="7" spans="1:13" ht="47.25" customHeight="1" x14ac:dyDescent="0.25">
      <c r="A7" s="23" t="s">
        <v>46</v>
      </c>
      <c r="C7">
        <v>1</v>
      </c>
      <c r="D7">
        <v>2</v>
      </c>
      <c r="E7">
        <v>5</v>
      </c>
      <c r="F7">
        <v>10</v>
      </c>
      <c r="G7">
        <v>20</v>
      </c>
      <c r="H7">
        <v>50</v>
      </c>
      <c r="I7">
        <v>100</v>
      </c>
      <c r="K7">
        <v>50000</v>
      </c>
      <c r="L7">
        <f t="shared" si="0"/>
        <v>0.05</v>
      </c>
      <c r="M7">
        <f t="shared" si="1"/>
        <v>0.80765979031956092</v>
      </c>
    </row>
    <row r="8" spans="1:13" x14ac:dyDescent="0.25">
      <c r="A8" t="s">
        <v>45</v>
      </c>
      <c r="C8">
        <v>0.8</v>
      </c>
      <c r="D8">
        <v>0.85</v>
      </c>
      <c r="E8">
        <v>0.95</v>
      </c>
      <c r="F8">
        <v>1</v>
      </c>
      <c r="G8">
        <v>1.05</v>
      </c>
      <c r="H8">
        <v>1.1499999999999999</v>
      </c>
      <c r="I8">
        <v>1.2</v>
      </c>
      <c r="K8">
        <v>100000</v>
      </c>
      <c r="L8">
        <f t="shared" si="0"/>
        <v>0.1</v>
      </c>
      <c r="M8">
        <f t="shared" si="1"/>
        <v>0.72790375965767051</v>
      </c>
    </row>
    <row r="9" spans="1:13" x14ac:dyDescent="0.25">
      <c r="K9">
        <v>200000</v>
      </c>
      <c r="L9">
        <f t="shared" si="0"/>
        <v>0.2</v>
      </c>
      <c r="M9">
        <f t="shared" si="1"/>
        <v>0.65602360012763805</v>
      </c>
    </row>
    <row r="10" spans="1:13" x14ac:dyDescent="0.25">
      <c r="A10" s="19" t="s">
        <v>44</v>
      </c>
      <c r="K10">
        <v>400000</v>
      </c>
      <c r="L10">
        <f t="shared" si="0"/>
        <v>0.4</v>
      </c>
      <c r="M10">
        <f t="shared" si="1"/>
        <v>0.5912415730986561</v>
      </c>
    </row>
    <row r="11" spans="1:13" x14ac:dyDescent="0.25">
      <c r="C11" t="s">
        <v>40</v>
      </c>
      <c r="K11">
        <v>1000000</v>
      </c>
      <c r="L11">
        <f t="shared" si="0"/>
        <v>1</v>
      </c>
      <c r="M11">
        <f t="shared" si="1"/>
        <v>0.51531639808701257</v>
      </c>
    </row>
    <row r="12" spans="1:13" s="22" customFormat="1" ht="30" customHeight="1" x14ac:dyDescent="0.25">
      <c r="A12" s="9" t="s">
        <v>39</v>
      </c>
      <c r="B12" s="9"/>
      <c r="C12" s="9" t="s">
        <v>38</v>
      </c>
      <c r="D12" s="9" t="s">
        <v>37</v>
      </c>
      <c r="E12" s="9" t="s">
        <v>36</v>
      </c>
      <c r="F12" s="9" t="s">
        <v>9</v>
      </c>
      <c r="G12" s="9" t="s">
        <v>35</v>
      </c>
      <c r="H12" s="9" t="s">
        <v>34</v>
      </c>
      <c r="I12" s="9" t="s">
        <v>33</v>
      </c>
      <c r="J12" s="18" t="s">
        <v>32</v>
      </c>
    </row>
    <row r="13" spans="1:13" x14ac:dyDescent="0.25">
      <c r="A13">
        <v>0</v>
      </c>
      <c r="C13" s="21">
        <f t="shared" ref="C13:C33" si="2">$F13*$C$8</f>
        <v>0.20661600000000002</v>
      </c>
      <c r="D13" s="20">
        <f t="shared" ref="D13:D33" si="3">$F13*$D$8</f>
        <v>0.21952949999999999</v>
      </c>
      <c r="E13" s="20">
        <f t="shared" ref="E13:E33" si="4">$F13*$E$8</f>
        <v>0.24535649999999998</v>
      </c>
      <c r="F13" s="20">
        <f>(0.9*$A13)+($C$2*(1-$A13))</f>
        <v>0.25827</v>
      </c>
      <c r="G13" s="20">
        <f t="shared" ref="G13:G33" si="5">IF(($F13*$G$8)&gt;1,1,($F13*$G$8))</f>
        <v>0.27118350000000002</v>
      </c>
      <c r="H13" s="20">
        <f t="shared" ref="H13:H33" si="6">IF(($F13*$H$8)&gt;1,1,($F13*$H$8))</f>
        <v>0.29701049999999996</v>
      </c>
      <c r="I13" s="20">
        <f t="shared" ref="I13:I33" si="7">IF(($F13*$I$8)&gt;1,1,($F13*$I$8))</f>
        <v>0.30992399999999998</v>
      </c>
      <c r="K13">
        <v>2000000</v>
      </c>
      <c r="L13">
        <f t="shared" ref="L13:L22" si="8">(K13/10000)/100</f>
        <v>2</v>
      </c>
      <c r="M13">
        <f t="shared" ref="M13:M22" si="9">$C$2*(100/L13)^0.15</f>
        <v>0.46442914216686682</v>
      </c>
    </row>
    <row r="14" spans="1:13" x14ac:dyDescent="0.25">
      <c r="A14">
        <v>0.05</v>
      </c>
      <c r="C14" s="20">
        <f t="shared" si="2"/>
        <v>0.23228519999999997</v>
      </c>
      <c r="D14" s="20">
        <f t="shared" si="3"/>
        <v>0.24680302499999995</v>
      </c>
      <c r="E14" s="20">
        <f t="shared" si="4"/>
        <v>0.27583867499999998</v>
      </c>
      <c r="F14" s="20">
        <f t="shared" ref="F14:F33" si="10">(0.9*$A14)+(($C$2*$F$8)*(1-$A14))</f>
        <v>0.29035649999999996</v>
      </c>
      <c r="G14" s="20">
        <f t="shared" si="5"/>
        <v>0.30487432499999995</v>
      </c>
      <c r="H14" s="20">
        <f t="shared" si="6"/>
        <v>0.33390997499999991</v>
      </c>
      <c r="I14" s="20">
        <f t="shared" si="7"/>
        <v>0.34842779999999995</v>
      </c>
      <c r="K14">
        <v>3000000</v>
      </c>
      <c r="L14">
        <f t="shared" si="8"/>
        <v>3</v>
      </c>
      <c r="M14">
        <f t="shared" si="9"/>
        <v>0.43702448965942575</v>
      </c>
    </row>
    <row r="15" spans="1:13" x14ac:dyDescent="0.25">
      <c r="A15">
        <v>0.1</v>
      </c>
      <c r="C15" s="20">
        <f t="shared" si="2"/>
        <v>0.25795440000000003</v>
      </c>
      <c r="D15" s="20">
        <f t="shared" si="3"/>
        <v>0.27407655000000003</v>
      </c>
      <c r="E15" s="20">
        <f t="shared" si="4"/>
        <v>0.30632085000000003</v>
      </c>
      <c r="F15" s="20">
        <f t="shared" si="10"/>
        <v>0.32244300000000004</v>
      </c>
      <c r="G15" s="20">
        <f t="shared" si="5"/>
        <v>0.33856515000000004</v>
      </c>
      <c r="H15" s="20">
        <f t="shared" si="6"/>
        <v>0.37080944999999998</v>
      </c>
      <c r="I15" s="20">
        <f t="shared" si="7"/>
        <v>0.38693160000000004</v>
      </c>
      <c r="K15">
        <v>4000000</v>
      </c>
      <c r="L15">
        <f t="shared" si="8"/>
        <v>4</v>
      </c>
      <c r="M15">
        <f t="shared" si="9"/>
        <v>0.41856697922783975</v>
      </c>
    </row>
    <row r="16" spans="1:13" x14ac:dyDescent="0.25">
      <c r="A16">
        <v>0.15</v>
      </c>
      <c r="C16" s="20">
        <f t="shared" si="2"/>
        <v>0.28362360000000003</v>
      </c>
      <c r="D16" s="20">
        <f t="shared" si="3"/>
        <v>0.301350075</v>
      </c>
      <c r="E16" s="20">
        <f t="shared" si="4"/>
        <v>0.33680302499999998</v>
      </c>
      <c r="F16" s="20">
        <f t="shared" si="10"/>
        <v>0.3545295</v>
      </c>
      <c r="G16" s="20">
        <f t="shared" si="5"/>
        <v>0.37225597500000002</v>
      </c>
      <c r="H16" s="20">
        <f t="shared" si="6"/>
        <v>0.40770892499999994</v>
      </c>
      <c r="I16" s="20">
        <f t="shared" si="7"/>
        <v>0.42543539999999996</v>
      </c>
      <c r="K16">
        <v>5000000</v>
      </c>
      <c r="L16">
        <f t="shared" si="8"/>
        <v>5</v>
      </c>
      <c r="M16">
        <f t="shared" si="9"/>
        <v>0.40478877602224356</v>
      </c>
    </row>
    <row r="17" spans="1:13" x14ac:dyDescent="0.25">
      <c r="A17">
        <v>0.2</v>
      </c>
      <c r="C17" s="20">
        <f t="shared" si="2"/>
        <v>0.30929280000000009</v>
      </c>
      <c r="D17" s="20">
        <f t="shared" si="3"/>
        <v>0.32862360000000007</v>
      </c>
      <c r="E17" s="20">
        <f t="shared" si="4"/>
        <v>0.36728520000000003</v>
      </c>
      <c r="F17" s="20">
        <f t="shared" si="10"/>
        <v>0.38661600000000007</v>
      </c>
      <c r="G17" s="20">
        <f t="shared" si="5"/>
        <v>0.40594680000000011</v>
      </c>
      <c r="H17" s="20">
        <f t="shared" si="6"/>
        <v>0.44460840000000007</v>
      </c>
      <c r="I17" s="20">
        <f t="shared" si="7"/>
        <v>0.46393920000000005</v>
      </c>
      <c r="K17">
        <v>6000000</v>
      </c>
      <c r="L17">
        <f t="shared" si="8"/>
        <v>6</v>
      </c>
      <c r="M17">
        <f t="shared" si="9"/>
        <v>0.39386852347781948</v>
      </c>
    </row>
    <row r="18" spans="1:13" x14ac:dyDescent="0.25">
      <c r="A18">
        <v>0.25</v>
      </c>
      <c r="C18" s="20">
        <f t="shared" si="2"/>
        <v>0.33496199999999998</v>
      </c>
      <c r="D18" s="20">
        <f t="shared" si="3"/>
        <v>0.35589712499999998</v>
      </c>
      <c r="E18" s="20">
        <f t="shared" si="4"/>
        <v>0.39776737499999998</v>
      </c>
      <c r="F18" s="20">
        <f t="shared" si="10"/>
        <v>0.41870249999999998</v>
      </c>
      <c r="G18" s="20">
        <f t="shared" si="5"/>
        <v>0.43963762499999998</v>
      </c>
      <c r="H18" s="20">
        <f t="shared" si="6"/>
        <v>0.48150787499999992</v>
      </c>
      <c r="I18" s="20">
        <f t="shared" si="7"/>
        <v>0.50244299999999997</v>
      </c>
      <c r="K18">
        <v>7000000</v>
      </c>
      <c r="L18">
        <f t="shared" si="8"/>
        <v>7</v>
      </c>
      <c r="M18">
        <f t="shared" si="9"/>
        <v>0.38486574334153062</v>
      </c>
    </row>
    <row r="19" spans="1:13" x14ac:dyDescent="0.25">
      <c r="A19">
        <v>0.3</v>
      </c>
      <c r="C19" s="20">
        <f t="shared" si="2"/>
        <v>0.36063120000000004</v>
      </c>
      <c r="D19" s="20">
        <f t="shared" si="3"/>
        <v>0.38317065</v>
      </c>
      <c r="E19" s="20">
        <f t="shared" si="4"/>
        <v>0.42824954999999998</v>
      </c>
      <c r="F19" s="20">
        <f t="shared" si="10"/>
        <v>0.450789</v>
      </c>
      <c r="G19" s="20">
        <f t="shared" si="5"/>
        <v>0.47332845000000001</v>
      </c>
      <c r="H19" s="20">
        <f t="shared" si="6"/>
        <v>0.51840734999999993</v>
      </c>
      <c r="I19" s="20">
        <f t="shared" si="7"/>
        <v>0.54094679999999995</v>
      </c>
      <c r="K19">
        <v>8000000</v>
      </c>
      <c r="L19">
        <f t="shared" si="8"/>
        <v>8</v>
      </c>
      <c r="M19">
        <f t="shared" si="9"/>
        <v>0.37723368366270837</v>
      </c>
    </row>
    <row r="20" spans="1:13" x14ac:dyDescent="0.25">
      <c r="A20">
        <v>0.35</v>
      </c>
      <c r="C20" s="20">
        <f t="shared" si="2"/>
        <v>0.38630040000000004</v>
      </c>
      <c r="D20" s="20">
        <f t="shared" si="3"/>
        <v>0.41044417500000002</v>
      </c>
      <c r="E20" s="20">
        <f t="shared" si="4"/>
        <v>0.45873172499999998</v>
      </c>
      <c r="F20" s="20">
        <f t="shared" si="10"/>
        <v>0.48287550000000001</v>
      </c>
      <c r="G20" s="20">
        <f t="shared" si="5"/>
        <v>0.50701927499999999</v>
      </c>
      <c r="H20" s="20">
        <f t="shared" si="6"/>
        <v>0.55530682499999995</v>
      </c>
      <c r="I20" s="20">
        <f t="shared" si="7"/>
        <v>0.57945060000000004</v>
      </c>
      <c r="J20" t="s">
        <v>31</v>
      </c>
      <c r="K20">
        <v>9000000</v>
      </c>
      <c r="L20">
        <f t="shared" si="8"/>
        <v>9</v>
      </c>
      <c r="M20">
        <f t="shared" si="9"/>
        <v>0.37062745387316837</v>
      </c>
    </row>
    <row r="21" spans="1:13" x14ac:dyDescent="0.25">
      <c r="A21">
        <v>0.4</v>
      </c>
      <c r="C21" s="20">
        <f t="shared" si="2"/>
        <v>0.41196960000000005</v>
      </c>
      <c r="D21" s="20">
        <f t="shared" si="3"/>
        <v>0.43771769999999999</v>
      </c>
      <c r="E21" s="20">
        <f t="shared" si="4"/>
        <v>0.48921389999999998</v>
      </c>
      <c r="F21" s="20">
        <f t="shared" si="10"/>
        <v>0.51496200000000003</v>
      </c>
      <c r="G21" s="20">
        <f t="shared" si="5"/>
        <v>0.54071010000000008</v>
      </c>
      <c r="H21" s="20">
        <f t="shared" si="6"/>
        <v>0.59220629999999996</v>
      </c>
      <c r="I21" s="20">
        <f t="shared" si="7"/>
        <v>0.61795440000000001</v>
      </c>
      <c r="J21" t="s">
        <v>30</v>
      </c>
      <c r="K21">
        <v>10000000</v>
      </c>
      <c r="L21">
        <f t="shared" si="8"/>
        <v>10</v>
      </c>
      <c r="M21">
        <f t="shared" si="9"/>
        <v>0.3648160716497188</v>
      </c>
    </row>
    <row r="22" spans="1:13" x14ac:dyDescent="0.25">
      <c r="A22">
        <v>0.45</v>
      </c>
      <c r="C22" s="20">
        <f t="shared" si="2"/>
        <v>0.43763880000000005</v>
      </c>
      <c r="D22" s="20">
        <f t="shared" si="3"/>
        <v>0.46499122500000001</v>
      </c>
      <c r="E22" s="20">
        <f t="shared" si="4"/>
        <v>0.51969607500000004</v>
      </c>
      <c r="F22" s="20">
        <f t="shared" si="10"/>
        <v>0.54704850000000005</v>
      </c>
      <c r="G22" s="20">
        <f t="shared" si="5"/>
        <v>0.57440092500000006</v>
      </c>
      <c r="H22" s="20">
        <f t="shared" si="6"/>
        <v>0.62910577499999998</v>
      </c>
      <c r="I22" s="20">
        <f t="shared" si="7"/>
        <v>0.65645819999999999</v>
      </c>
      <c r="K22">
        <v>10000000</v>
      </c>
      <c r="L22">
        <f t="shared" si="8"/>
        <v>10</v>
      </c>
      <c r="M22">
        <f t="shared" si="9"/>
        <v>0.3648160716497188</v>
      </c>
    </row>
    <row r="23" spans="1:13" x14ac:dyDescent="0.25">
      <c r="A23">
        <v>0.5</v>
      </c>
      <c r="C23" s="20">
        <f t="shared" si="2"/>
        <v>0.463308</v>
      </c>
      <c r="D23" s="20">
        <f t="shared" si="3"/>
        <v>0.49226474999999997</v>
      </c>
      <c r="E23" s="20">
        <f t="shared" si="4"/>
        <v>0.55017824999999998</v>
      </c>
      <c r="F23" s="20">
        <f t="shared" si="10"/>
        <v>0.57913499999999996</v>
      </c>
      <c r="G23" s="20">
        <f t="shared" si="5"/>
        <v>0.60809174999999993</v>
      </c>
      <c r="H23" s="20">
        <f t="shared" si="6"/>
        <v>0.66600524999999988</v>
      </c>
      <c r="I23" s="20">
        <f t="shared" si="7"/>
        <v>0.69496199999999997</v>
      </c>
    </row>
    <row r="24" spans="1:13" x14ac:dyDescent="0.25">
      <c r="A24">
        <v>0.55000000000000004</v>
      </c>
      <c r="C24" s="20">
        <f t="shared" si="2"/>
        <v>0.48897720000000011</v>
      </c>
      <c r="D24" s="20">
        <f t="shared" si="3"/>
        <v>0.51953827500000005</v>
      </c>
      <c r="E24" s="20">
        <f t="shared" si="4"/>
        <v>0.58066042500000004</v>
      </c>
      <c r="F24" s="20">
        <f t="shared" si="10"/>
        <v>0.61122150000000008</v>
      </c>
      <c r="G24" s="20">
        <f t="shared" si="5"/>
        <v>0.64178257500000013</v>
      </c>
      <c r="H24" s="20">
        <f t="shared" si="6"/>
        <v>0.70290472500000001</v>
      </c>
      <c r="I24" s="20">
        <f t="shared" si="7"/>
        <v>0.73346580000000006</v>
      </c>
    </row>
    <row r="25" spans="1:13" x14ac:dyDescent="0.25">
      <c r="A25">
        <v>0.6</v>
      </c>
      <c r="C25" s="20">
        <f t="shared" si="2"/>
        <v>0.51464640000000006</v>
      </c>
      <c r="D25" s="20">
        <f t="shared" si="3"/>
        <v>0.54681179999999996</v>
      </c>
      <c r="E25" s="20">
        <f t="shared" si="4"/>
        <v>0.61114259999999998</v>
      </c>
      <c r="F25" s="20">
        <f t="shared" si="10"/>
        <v>0.64330799999999999</v>
      </c>
      <c r="G25" s="20">
        <f t="shared" si="5"/>
        <v>0.6754734</v>
      </c>
      <c r="H25" s="20">
        <f t="shared" si="6"/>
        <v>0.73980419999999991</v>
      </c>
      <c r="I25" s="20">
        <f t="shared" si="7"/>
        <v>0.77196959999999992</v>
      </c>
      <c r="J25" t="s">
        <v>29</v>
      </c>
    </row>
    <row r="26" spans="1:13" x14ac:dyDescent="0.25">
      <c r="A26">
        <v>0.65</v>
      </c>
      <c r="C26" s="20">
        <f t="shared" si="2"/>
        <v>0.54031560000000012</v>
      </c>
      <c r="D26" s="20">
        <f t="shared" si="3"/>
        <v>0.57408532500000009</v>
      </c>
      <c r="E26" s="20">
        <f t="shared" si="4"/>
        <v>0.64162477500000004</v>
      </c>
      <c r="F26" s="20">
        <f t="shared" si="10"/>
        <v>0.67539450000000012</v>
      </c>
      <c r="G26" s="20">
        <f t="shared" si="5"/>
        <v>0.7091642250000002</v>
      </c>
      <c r="H26" s="20">
        <f t="shared" si="6"/>
        <v>0.77670367500000004</v>
      </c>
      <c r="I26" s="20">
        <f t="shared" si="7"/>
        <v>0.81047340000000012</v>
      </c>
      <c r="J26" t="s">
        <v>28</v>
      </c>
    </row>
    <row r="27" spans="1:13" x14ac:dyDescent="0.25">
      <c r="A27">
        <v>0.7</v>
      </c>
      <c r="C27" s="20">
        <f t="shared" si="2"/>
        <v>0.56598480000000007</v>
      </c>
      <c r="D27" s="20">
        <f t="shared" si="3"/>
        <v>0.60135885</v>
      </c>
      <c r="E27" s="20">
        <f t="shared" si="4"/>
        <v>0.67210694999999998</v>
      </c>
      <c r="F27" s="20">
        <f t="shared" si="10"/>
        <v>0.70748100000000003</v>
      </c>
      <c r="G27" s="20">
        <f t="shared" si="5"/>
        <v>0.74285505000000007</v>
      </c>
      <c r="H27" s="20">
        <f t="shared" si="6"/>
        <v>0.81360314999999994</v>
      </c>
      <c r="I27" s="20">
        <f t="shared" si="7"/>
        <v>0.84897719999999999</v>
      </c>
    </row>
    <row r="28" spans="1:13" x14ac:dyDescent="0.25">
      <c r="A28">
        <v>0.75</v>
      </c>
      <c r="C28" s="20">
        <f t="shared" si="2"/>
        <v>0.59165400000000001</v>
      </c>
      <c r="D28" s="20">
        <f t="shared" si="3"/>
        <v>0.62863237500000002</v>
      </c>
      <c r="E28" s="20">
        <f t="shared" si="4"/>
        <v>0.70258912500000004</v>
      </c>
      <c r="F28" s="20">
        <f t="shared" si="10"/>
        <v>0.73956750000000004</v>
      </c>
      <c r="G28" s="20">
        <f t="shared" si="5"/>
        <v>0.77654587500000005</v>
      </c>
      <c r="H28" s="20">
        <f t="shared" si="6"/>
        <v>0.85050262499999996</v>
      </c>
      <c r="I28" s="20">
        <f t="shared" si="7"/>
        <v>0.88748100000000008</v>
      </c>
      <c r="J28" t="s">
        <v>27</v>
      </c>
    </row>
    <row r="29" spans="1:13" x14ac:dyDescent="0.25">
      <c r="A29">
        <v>0.8</v>
      </c>
      <c r="C29" s="20">
        <f t="shared" si="2"/>
        <v>0.61732320000000007</v>
      </c>
      <c r="D29" s="20">
        <f t="shared" si="3"/>
        <v>0.65590590000000004</v>
      </c>
      <c r="E29" s="20">
        <f t="shared" si="4"/>
        <v>0.73307129999999998</v>
      </c>
      <c r="F29" s="20">
        <f t="shared" si="10"/>
        <v>0.77165400000000006</v>
      </c>
      <c r="G29" s="20">
        <f t="shared" si="5"/>
        <v>0.81023670000000014</v>
      </c>
      <c r="H29" s="20">
        <f t="shared" si="6"/>
        <v>0.88740209999999997</v>
      </c>
      <c r="I29" s="20">
        <f t="shared" si="7"/>
        <v>0.92598480000000005</v>
      </c>
      <c r="J29" t="s">
        <v>26</v>
      </c>
    </row>
    <row r="30" spans="1:13" x14ac:dyDescent="0.25">
      <c r="A30">
        <v>0.85</v>
      </c>
      <c r="C30" s="20">
        <f t="shared" si="2"/>
        <v>0.64299240000000002</v>
      </c>
      <c r="D30" s="20">
        <f t="shared" si="3"/>
        <v>0.68317942499999995</v>
      </c>
      <c r="E30" s="20">
        <f t="shared" si="4"/>
        <v>0.76355347499999993</v>
      </c>
      <c r="F30" s="20">
        <f t="shared" si="10"/>
        <v>0.80374049999999997</v>
      </c>
      <c r="G30" s="20">
        <f t="shared" si="5"/>
        <v>0.84392752500000001</v>
      </c>
      <c r="H30" s="20">
        <f t="shared" si="6"/>
        <v>0.92430157499999988</v>
      </c>
      <c r="I30" s="20">
        <f t="shared" si="7"/>
        <v>0.96448859999999992</v>
      </c>
    </row>
    <row r="31" spans="1:13" x14ac:dyDescent="0.25">
      <c r="A31">
        <v>0.9</v>
      </c>
      <c r="C31" s="20">
        <f t="shared" si="2"/>
        <v>0.66866160000000008</v>
      </c>
      <c r="D31" s="20">
        <f t="shared" si="3"/>
        <v>0.71045295000000008</v>
      </c>
      <c r="E31" s="20">
        <f t="shared" si="4"/>
        <v>0.79403565000000009</v>
      </c>
      <c r="F31" s="20">
        <f t="shared" si="10"/>
        <v>0.8358270000000001</v>
      </c>
      <c r="G31" s="20">
        <f t="shared" si="5"/>
        <v>0.8776183500000001</v>
      </c>
      <c r="H31" s="20">
        <f t="shared" si="6"/>
        <v>0.96120105</v>
      </c>
      <c r="I31" s="20">
        <f t="shared" si="7"/>
        <v>1</v>
      </c>
      <c r="J31" t="s">
        <v>25</v>
      </c>
    </row>
    <row r="32" spans="1:13" x14ac:dyDescent="0.25">
      <c r="A32">
        <v>0.95</v>
      </c>
      <c r="C32" s="20">
        <f t="shared" si="2"/>
        <v>0.69433080000000003</v>
      </c>
      <c r="D32" s="20">
        <f t="shared" si="3"/>
        <v>0.73772647499999999</v>
      </c>
      <c r="E32" s="20">
        <f t="shared" si="4"/>
        <v>0.82451782499999993</v>
      </c>
      <c r="F32" s="20">
        <f t="shared" si="10"/>
        <v>0.8679135</v>
      </c>
      <c r="G32" s="20">
        <f t="shared" si="5"/>
        <v>0.91130917500000008</v>
      </c>
      <c r="H32" s="20">
        <f t="shared" si="6"/>
        <v>0.99810052499999991</v>
      </c>
      <c r="I32" s="20">
        <f t="shared" si="7"/>
        <v>1</v>
      </c>
      <c r="J32" t="s">
        <v>24</v>
      </c>
    </row>
    <row r="33" spans="1:10" x14ac:dyDescent="0.25">
      <c r="A33">
        <v>1</v>
      </c>
      <c r="C33" s="20">
        <f t="shared" si="2"/>
        <v>0.72000000000000008</v>
      </c>
      <c r="D33" s="20">
        <f t="shared" si="3"/>
        <v>0.76500000000000001</v>
      </c>
      <c r="E33" s="20">
        <f t="shared" si="4"/>
        <v>0.85499999999999998</v>
      </c>
      <c r="F33" s="20">
        <f t="shared" si="10"/>
        <v>0.9</v>
      </c>
      <c r="G33" s="20">
        <f t="shared" si="5"/>
        <v>0.94500000000000006</v>
      </c>
      <c r="H33" s="20">
        <f t="shared" si="6"/>
        <v>1</v>
      </c>
      <c r="I33" s="20">
        <f t="shared" si="7"/>
        <v>1</v>
      </c>
    </row>
    <row r="35" spans="1:10" x14ac:dyDescent="0.25">
      <c r="A35" s="19" t="s">
        <v>43</v>
      </c>
    </row>
    <row r="36" spans="1:10" x14ac:dyDescent="0.25">
      <c r="C36" t="s">
        <v>40</v>
      </c>
    </row>
    <row r="37" spans="1:10" x14ac:dyDescent="0.25">
      <c r="A37" s="9" t="s">
        <v>39</v>
      </c>
      <c r="B37" s="9"/>
      <c r="C37" s="9" t="s">
        <v>38</v>
      </c>
      <c r="D37" s="9" t="s">
        <v>37</v>
      </c>
      <c r="E37" s="9" t="s">
        <v>36</v>
      </c>
      <c r="F37" s="9" t="s">
        <v>9</v>
      </c>
      <c r="G37" s="9" t="s">
        <v>35</v>
      </c>
      <c r="H37" s="9" t="s">
        <v>34</v>
      </c>
      <c r="I37" s="9" t="s">
        <v>33</v>
      </c>
      <c r="J37" s="18" t="s">
        <v>32</v>
      </c>
    </row>
    <row r="38" spans="1:10" x14ac:dyDescent="0.25">
      <c r="A38">
        <v>0</v>
      </c>
      <c r="C38" s="11">
        <f t="shared" ref="C38:C58" si="11">$F38*$C$8</f>
        <v>0.29599199999999998</v>
      </c>
      <c r="D38" s="11">
        <f t="shared" ref="D38:D58" si="12">$F38*$D$8</f>
        <v>0.31449149999999998</v>
      </c>
      <c r="E38" s="11">
        <f t="shared" ref="E38:E58" si="13">$F38*$E$8</f>
        <v>0.35149049999999998</v>
      </c>
      <c r="F38" s="11">
        <f t="shared" ref="F38:F58" si="14">(0.9*$A38)+($C$3*(1-$A38))</f>
        <v>0.36998999999999999</v>
      </c>
      <c r="G38" s="11">
        <f t="shared" ref="G38:G58" si="15">IF(($F38*$G$8)&gt;1,1,($F38*$G$8))</f>
        <v>0.38848949999999999</v>
      </c>
      <c r="H38" s="11">
        <f t="shared" ref="H38:H58" si="16">IF(($F38*$H$8)&gt;1,1,($F38*$H$8))</f>
        <v>0.42548849999999994</v>
      </c>
      <c r="I38" s="11">
        <f t="shared" ref="I38:I58" si="17">IF(($F38*$I$8)&gt;1,1,($F38*$I$8))</f>
        <v>0.44398799999999999</v>
      </c>
    </row>
    <row r="39" spans="1:10" x14ac:dyDescent="0.25">
      <c r="A39">
        <v>0.05</v>
      </c>
      <c r="C39" s="11">
        <f t="shared" si="11"/>
        <v>0.31719239999999999</v>
      </c>
      <c r="D39" s="11">
        <f t="shared" si="12"/>
        <v>0.33701692499999997</v>
      </c>
      <c r="E39" s="11">
        <f t="shared" si="13"/>
        <v>0.37666597499999993</v>
      </c>
      <c r="F39" s="11">
        <f t="shared" si="14"/>
        <v>0.39649049999999997</v>
      </c>
      <c r="G39" s="11">
        <f t="shared" si="15"/>
        <v>0.41631502500000001</v>
      </c>
      <c r="H39" s="11">
        <f t="shared" si="16"/>
        <v>0.45596407499999991</v>
      </c>
      <c r="I39" s="11">
        <f t="shared" si="17"/>
        <v>0.47578859999999995</v>
      </c>
    </row>
    <row r="40" spans="1:10" x14ac:dyDescent="0.25">
      <c r="A40">
        <v>0.1</v>
      </c>
      <c r="C40" s="11">
        <f t="shared" si="11"/>
        <v>0.33839280000000005</v>
      </c>
      <c r="D40" s="11">
        <f t="shared" si="12"/>
        <v>0.35954235000000001</v>
      </c>
      <c r="E40" s="11">
        <f t="shared" si="13"/>
        <v>0.40184144999999999</v>
      </c>
      <c r="F40" s="11">
        <f t="shared" si="14"/>
        <v>0.42299100000000001</v>
      </c>
      <c r="G40" s="11">
        <f t="shared" si="15"/>
        <v>0.44414055000000002</v>
      </c>
      <c r="H40" s="11">
        <f t="shared" si="16"/>
        <v>0.48643964999999995</v>
      </c>
      <c r="I40" s="11">
        <f t="shared" si="17"/>
        <v>0.50758919999999996</v>
      </c>
    </row>
    <row r="41" spans="1:10" x14ac:dyDescent="0.25">
      <c r="A41">
        <v>0.15</v>
      </c>
      <c r="C41" s="11">
        <f t="shared" si="11"/>
        <v>0.3595932</v>
      </c>
      <c r="D41" s="11">
        <f t="shared" si="12"/>
        <v>0.382067775</v>
      </c>
      <c r="E41" s="11">
        <f t="shared" si="13"/>
        <v>0.42701692499999999</v>
      </c>
      <c r="F41" s="11">
        <f t="shared" si="14"/>
        <v>0.44949149999999999</v>
      </c>
      <c r="G41" s="11">
        <f t="shared" si="15"/>
        <v>0.47196607499999998</v>
      </c>
      <c r="H41" s="11">
        <f t="shared" si="16"/>
        <v>0.51691522499999998</v>
      </c>
      <c r="I41" s="11">
        <f t="shared" si="17"/>
        <v>0.53938979999999992</v>
      </c>
    </row>
    <row r="42" spans="1:10" x14ac:dyDescent="0.25">
      <c r="A42">
        <v>0.2</v>
      </c>
      <c r="C42" s="11">
        <f t="shared" si="11"/>
        <v>0.38079360000000001</v>
      </c>
      <c r="D42" s="11">
        <f t="shared" si="12"/>
        <v>0.40459319999999999</v>
      </c>
      <c r="E42" s="11">
        <f t="shared" si="13"/>
        <v>0.45219239999999994</v>
      </c>
      <c r="F42" s="11">
        <f t="shared" si="14"/>
        <v>0.47599199999999997</v>
      </c>
      <c r="G42" s="11">
        <f t="shared" si="15"/>
        <v>0.4997916</v>
      </c>
      <c r="H42" s="11">
        <f t="shared" si="16"/>
        <v>0.54739079999999996</v>
      </c>
      <c r="I42" s="11">
        <f t="shared" si="17"/>
        <v>0.57119039999999999</v>
      </c>
    </row>
    <row r="43" spans="1:10" x14ac:dyDescent="0.25">
      <c r="A43">
        <v>0.25</v>
      </c>
      <c r="C43" s="11">
        <f t="shared" si="11"/>
        <v>0.40199400000000002</v>
      </c>
      <c r="D43" s="11">
        <f t="shared" si="12"/>
        <v>0.42711862499999997</v>
      </c>
      <c r="E43" s="11">
        <f t="shared" si="13"/>
        <v>0.477367875</v>
      </c>
      <c r="F43" s="11">
        <f t="shared" si="14"/>
        <v>0.50249250000000001</v>
      </c>
      <c r="G43" s="11">
        <f t="shared" si="15"/>
        <v>0.52761712500000002</v>
      </c>
      <c r="H43" s="11">
        <f t="shared" si="16"/>
        <v>0.57786637499999993</v>
      </c>
      <c r="I43" s="11">
        <f t="shared" si="17"/>
        <v>0.60299099999999994</v>
      </c>
    </row>
    <row r="44" spans="1:10" x14ac:dyDescent="0.25">
      <c r="A44">
        <v>0.3</v>
      </c>
      <c r="C44" s="11">
        <f t="shared" si="11"/>
        <v>0.42319440000000008</v>
      </c>
      <c r="D44" s="11">
        <f t="shared" si="12"/>
        <v>0.44964405000000002</v>
      </c>
      <c r="E44" s="11">
        <f t="shared" si="13"/>
        <v>0.50254335000000006</v>
      </c>
      <c r="F44" s="11">
        <f t="shared" si="14"/>
        <v>0.52899300000000005</v>
      </c>
      <c r="G44" s="11">
        <f t="shared" si="15"/>
        <v>0.55544265000000004</v>
      </c>
      <c r="H44" s="11">
        <f t="shared" si="16"/>
        <v>0.60834195000000002</v>
      </c>
      <c r="I44" s="11">
        <f t="shared" si="17"/>
        <v>0.63479160000000001</v>
      </c>
    </row>
    <row r="45" spans="1:10" x14ac:dyDescent="0.25">
      <c r="A45">
        <v>0.35</v>
      </c>
      <c r="C45" s="11">
        <f t="shared" si="11"/>
        <v>0.44439479999999998</v>
      </c>
      <c r="D45" s="11">
        <f t="shared" si="12"/>
        <v>0.47216947499999995</v>
      </c>
      <c r="E45" s="11">
        <f t="shared" si="13"/>
        <v>0.527718825</v>
      </c>
      <c r="F45" s="11">
        <f t="shared" si="14"/>
        <v>0.55549349999999997</v>
      </c>
      <c r="G45" s="11">
        <f t="shared" si="15"/>
        <v>0.58326817499999994</v>
      </c>
      <c r="H45" s="11">
        <f t="shared" si="16"/>
        <v>0.63881752499999989</v>
      </c>
      <c r="I45" s="11">
        <f t="shared" si="17"/>
        <v>0.66659219999999997</v>
      </c>
      <c r="J45" t="s">
        <v>31</v>
      </c>
    </row>
    <row r="46" spans="1:10" x14ac:dyDescent="0.25">
      <c r="A46">
        <v>0.4</v>
      </c>
      <c r="C46" s="11">
        <f t="shared" si="11"/>
        <v>0.46559520000000004</v>
      </c>
      <c r="D46" s="11">
        <f t="shared" si="12"/>
        <v>0.49469489999999999</v>
      </c>
      <c r="E46" s="11">
        <f t="shared" si="13"/>
        <v>0.55289429999999995</v>
      </c>
      <c r="F46" s="11">
        <f t="shared" si="14"/>
        <v>0.58199400000000001</v>
      </c>
      <c r="G46" s="11">
        <f t="shared" si="15"/>
        <v>0.61109370000000007</v>
      </c>
      <c r="H46" s="11">
        <f t="shared" si="16"/>
        <v>0.66929309999999997</v>
      </c>
      <c r="I46" s="11">
        <f t="shared" si="17"/>
        <v>0.69839280000000004</v>
      </c>
      <c r="J46" t="s">
        <v>30</v>
      </c>
    </row>
    <row r="47" spans="1:10" x14ac:dyDescent="0.25">
      <c r="A47">
        <v>0.45</v>
      </c>
      <c r="C47" s="11">
        <f t="shared" si="11"/>
        <v>0.48679560000000005</v>
      </c>
      <c r="D47" s="11">
        <f t="shared" si="12"/>
        <v>0.51722032500000004</v>
      </c>
      <c r="E47" s="11">
        <f t="shared" si="13"/>
        <v>0.57806977500000001</v>
      </c>
      <c r="F47" s="11">
        <f t="shared" si="14"/>
        <v>0.60849450000000005</v>
      </c>
      <c r="G47" s="11">
        <f t="shared" si="15"/>
        <v>0.63891922500000009</v>
      </c>
      <c r="H47" s="11">
        <f t="shared" si="16"/>
        <v>0.69976867499999995</v>
      </c>
      <c r="I47" s="11">
        <f t="shared" si="17"/>
        <v>0.73019339999999999</v>
      </c>
    </row>
    <row r="48" spans="1:10" x14ac:dyDescent="0.25">
      <c r="A48">
        <v>0.5</v>
      </c>
      <c r="C48" s="11">
        <f t="shared" si="11"/>
        <v>0.507996</v>
      </c>
      <c r="D48" s="11">
        <f t="shared" si="12"/>
        <v>0.53974574999999991</v>
      </c>
      <c r="E48" s="11">
        <f t="shared" si="13"/>
        <v>0.60324524999999996</v>
      </c>
      <c r="F48" s="11">
        <f t="shared" si="14"/>
        <v>0.63499499999999998</v>
      </c>
      <c r="G48" s="11">
        <f t="shared" si="15"/>
        <v>0.66674475</v>
      </c>
      <c r="H48" s="11">
        <f t="shared" si="16"/>
        <v>0.73024424999999993</v>
      </c>
      <c r="I48" s="11">
        <f t="shared" si="17"/>
        <v>0.76199399999999995</v>
      </c>
    </row>
    <row r="49" spans="1:10" x14ac:dyDescent="0.25">
      <c r="A49">
        <v>0.55000000000000004</v>
      </c>
      <c r="C49" s="11">
        <f t="shared" si="11"/>
        <v>0.52919640000000001</v>
      </c>
      <c r="D49" s="11">
        <f t="shared" si="12"/>
        <v>0.56227117500000001</v>
      </c>
      <c r="E49" s="11">
        <f t="shared" si="13"/>
        <v>0.62842072500000001</v>
      </c>
      <c r="F49" s="11">
        <f t="shared" si="14"/>
        <v>0.66149550000000001</v>
      </c>
      <c r="G49" s="11">
        <f t="shared" si="15"/>
        <v>0.69457027500000001</v>
      </c>
      <c r="H49" s="11">
        <f t="shared" si="16"/>
        <v>0.76071982499999991</v>
      </c>
      <c r="I49" s="11">
        <f t="shared" si="17"/>
        <v>0.79379460000000002</v>
      </c>
    </row>
    <row r="50" spans="1:10" x14ac:dyDescent="0.25">
      <c r="A50">
        <v>0.6</v>
      </c>
      <c r="C50" s="11">
        <f t="shared" si="11"/>
        <v>0.55039680000000002</v>
      </c>
      <c r="D50" s="11">
        <f t="shared" si="12"/>
        <v>0.5847966</v>
      </c>
      <c r="E50" s="11">
        <f t="shared" si="13"/>
        <v>0.65359620000000007</v>
      </c>
      <c r="F50" s="11">
        <f t="shared" si="14"/>
        <v>0.68799600000000005</v>
      </c>
      <c r="G50" s="11">
        <f t="shared" si="15"/>
        <v>0.72239580000000003</v>
      </c>
      <c r="H50" s="11">
        <f t="shared" si="16"/>
        <v>0.79119539999999999</v>
      </c>
      <c r="I50" s="11">
        <f t="shared" si="17"/>
        <v>0.82559520000000008</v>
      </c>
      <c r="J50" t="s">
        <v>29</v>
      </c>
    </row>
    <row r="51" spans="1:10" x14ac:dyDescent="0.25">
      <c r="A51">
        <v>0.65</v>
      </c>
      <c r="C51" s="11">
        <f t="shared" si="11"/>
        <v>0.57159720000000014</v>
      </c>
      <c r="D51" s="11">
        <f t="shared" si="12"/>
        <v>0.6073220250000001</v>
      </c>
      <c r="E51" s="11">
        <f t="shared" si="13"/>
        <v>0.67877167500000002</v>
      </c>
      <c r="F51" s="11">
        <f t="shared" si="14"/>
        <v>0.71449650000000009</v>
      </c>
      <c r="G51" s="11">
        <f t="shared" si="15"/>
        <v>0.75022132500000016</v>
      </c>
      <c r="H51" s="11">
        <f t="shared" si="16"/>
        <v>0.82167097500000008</v>
      </c>
      <c r="I51" s="11">
        <f t="shared" si="17"/>
        <v>0.85739580000000004</v>
      </c>
      <c r="J51" t="s">
        <v>28</v>
      </c>
    </row>
    <row r="52" spans="1:10" x14ac:dyDescent="0.25">
      <c r="A52">
        <v>0.7</v>
      </c>
      <c r="C52" s="11">
        <f t="shared" si="11"/>
        <v>0.59279760000000004</v>
      </c>
      <c r="D52" s="11">
        <f t="shared" si="12"/>
        <v>0.62984744999999998</v>
      </c>
      <c r="E52" s="11">
        <f t="shared" si="13"/>
        <v>0.70394714999999997</v>
      </c>
      <c r="F52" s="11">
        <f t="shared" si="14"/>
        <v>0.74099700000000002</v>
      </c>
      <c r="G52" s="11">
        <f t="shared" si="15"/>
        <v>0.77804685000000007</v>
      </c>
      <c r="H52" s="11">
        <f t="shared" si="16"/>
        <v>0.85214654999999995</v>
      </c>
      <c r="I52" s="11">
        <f t="shared" si="17"/>
        <v>0.8891964</v>
      </c>
    </row>
    <row r="53" spans="1:10" x14ac:dyDescent="0.25">
      <c r="A53">
        <v>0.75</v>
      </c>
      <c r="C53" s="11">
        <f t="shared" si="11"/>
        <v>0.61399800000000004</v>
      </c>
      <c r="D53" s="11">
        <f t="shared" si="12"/>
        <v>0.65237287500000007</v>
      </c>
      <c r="E53" s="11">
        <f t="shared" si="13"/>
        <v>0.72912262500000002</v>
      </c>
      <c r="F53" s="11">
        <f t="shared" si="14"/>
        <v>0.76749750000000005</v>
      </c>
      <c r="G53" s="11">
        <f t="shared" si="15"/>
        <v>0.80587237500000009</v>
      </c>
      <c r="H53" s="11">
        <f t="shared" si="16"/>
        <v>0.88262212500000004</v>
      </c>
      <c r="I53" s="11">
        <f t="shared" si="17"/>
        <v>0.92099700000000007</v>
      </c>
      <c r="J53" t="s">
        <v>27</v>
      </c>
    </row>
    <row r="54" spans="1:10" x14ac:dyDescent="0.25">
      <c r="A54">
        <v>0.8</v>
      </c>
      <c r="C54" s="11">
        <f t="shared" si="11"/>
        <v>0.63519840000000016</v>
      </c>
      <c r="D54" s="11">
        <f t="shared" si="12"/>
        <v>0.67489830000000006</v>
      </c>
      <c r="E54" s="11">
        <f t="shared" si="13"/>
        <v>0.75429810000000008</v>
      </c>
      <c r="F54" s="11">
        <f t="shared" si="14"/>
        <v>0.79399800000000009</v>
      </c>
      <c r="G54" s="11">
        <f t="shared" si="15"/>
        <v>0.8336979000000001</v>
      </c>
      <c r="H54" s="11">
        <f t="shared" si="16"/>
        <v>0.91309770000000001</v>
      </c>
      <c r="I54" s="11">
        <f t="shared" si="17"/>
        <v>0.95279760000000002</v>
      </c>
      <c r="J54" t="s">
        <v>26</v>
      </c>
    </row>
    <row r="55" spans="1:10" x14ac:dyDescent="0.25">
      <c r="A55">
        <v>0.85</v>
      </c>
      <c r="C55" s="11">
        <f t="shared" si="11"/>
        <v>0.65639880000000006</v>
      </c>
      <c r="D55" s="11">
        <f t="shared" si="12"/>
        <v>0.69742372500000005</v>
      </c>
      <c r="E55" s="11">
        <f t="shared" si="13"/>
        <v>0.77947357500000003</v>
      </c>
      <c r="F55" s="11">
        <f t="shared" si="14"/>
        <v>0.82049850000000002</v>
      </c>
      <c r="G55" s="11">
        <f t="shared" si="15"/>
        <v>0.86152342500000001</v>
      </c>
      <c r="H55" s="11">
        <f t="shared" si="16"/>
        <v>0.94357327499999999</v>
      </c>
      <c r="I55" s="11">
        <f t="shared" si="17"/>
        <v>0.98459819999999998</v>
      </c>
    </row>
    <row r="56" spans="1:10" x14ac:dyDescent="0.25">
      <c r="A56">
        <v>0.9</v>
      </c>
      <c r="C56" s="11">
        <f t="shared" si="11"/>
        <v>0.67759920000000007</v>
      </c>
      <c r="D56" s="11">
        <f t="shared" si="12"/>
        <v>0.71994915000000004</v>
      </c>
      <c r="E56" s="11">
        <f t="shared" si="13"/>
        <v>0.80464904999999998</v>
      </c>
      <c r="F56" s="11">
        <f t="shared" si="14"/>
        <v>0.84699900000000006</v>
      </c>
      <c r="G56" s="11">
        <f t="shared" si="15"/>
        <v>0.88934895000000014</v>
      </c>
      <c r="H56" s="11">
        <f t="shared" si="16"/>
        <v>0.97404884999999997</v>
      </c>
      <c r="I56" s="11">
        <f t="shared" si="17"/>
        <v>1</v>
      </c>
      <c r="J56" t="s">
        <v>25</v>
      </c>
    </row>
    <row r="57" spans="1:10" x14ac:dyDescent="0.25">
      <c r="A57">
        <v>0.95</v>
      </c>
      <c r="C57" s="11">
        <f t="shared" si="11"/>
        <v>0.69879960000000008</v>
      </c>
      <c r="D57" s="11">
        <f t="shared" si="12"/>
        <v>0.74247457499999991</v>
      </c>
      <c r="E57" s="11">
        <f t="shared" si="13"/>
        <v>0.82982452499999992</v>
      </c>
      <c r="F57" s="11">
        <f t="shared" si="14"/>
        <v>0.87349949999999998</v>
      </c>
      <c r="G57" s="11">
        <f t="shared" si="15"/>
        <v>0.91717447500000004</v>
      </c>
      <c r="H57" s="11">
        <f t="shared" si="16"/>
        <v>1</v>
      </c>
      <c r="I57" s="11">
        <f t="shared" si="17"/>
        <v>1</v>
      </c>
      <c r="J57" t="s">
        <v>24</v>
      </c>
    </row>
    <row r="58" spans="1:10" x14ac:dyDescent="0.25">
      <c r="A58">
        <v>1</v>
      </c>
      <c r="C58" s="11">
        <f t="shared" si="11"/>
        <v>0.72000000000000008</v>
      </c>
      <c r="D58" s="11">
        <f t="shared" si="12"/>
        <v>0.76500000000000001</v>
      </c>
      <c r="E58" s="11">
        <f t="shared" si="13"/>
        <v>0.85499999999999998</v>
      </c>
      <c r="F58" s="11">
        <f t="shared" si="14"/>
        <v>0.9</v>
      </c>
      <c r="G58" s="11">
        <f t="shared" si="15"/>
        <v>0.94500000000000006</v>
      </c>
      <c r="H58" s="11">
        <f t="shared" si="16"/>
        <v>1</v>
      </c>
      <c r="I58" s="11">
        <f t="shared" si="17"/>
        <v>1</v>
      </c>
    </row>
    <row r="60" spans="1:10" x14ac:dyDescent="0.25">
      <c r="A60" s="19" t="s">
        <v>42</v>
      </c>
    </row>
    <row r="61" spans="1:10" x14ac:dyDescent="0.25">
      <c r="C61" t="s">
        <v>40</v>
      </c>
    </row>
    <row r="62" spans="1:10" x14ac:dyDescent="0.25">
      <c r="A62" s="9" t="s">
        <v>39</v>
      </c>
      <c r="B62" s="9"/>
      <c r="C62" s="9" t="s">
        <v>38</v>
      </c>
      <c r="D62" s="9" t="s">
        <v>37</v>
      </c>
      <c r="E62" s="9" t="s">
        <v>36</v>
      </c>
      <c r="F62" s="9" t="s">
        <v>9</v>
      </c>
      <c r="G62" s="9" t="s">
        <v>35</v>
      </c>
      <c r="H62" s="9" t="s">
        <v>34</v>
      </c>
      <c r="I62" s="9" t="s">
        <v>33</v>
      </c>
      <c r="J62" s="18" t="s">
        <v>32</v>
      </c>
    </row>
    <row r="63" spans="1:10" x14ac:dyDescent="0.25">
      <c r="A63">
        <v>0</v>
      </c>
      <c r="C63" s="11">
        <f t="shared" ref="C63:C83" si="18">$F63*$C$8</f>
        <v>0.22789600000000002</v>
      </c>
      <c r="D63" s="11">
        <f t="shared" ref="D63:D83" si="19">$F63*$D$8</f>
        <v>0.24213950000000001</v>
      </c>
      <c r="E63" s="11">
        <f t="shared" ref="E63:E83" si="20">$F63*$E$8</f>
        <v>0.27062649999999999</v>
      </c>
      <c r="F63" s="11">
        <f t="shared" ref="F63:F83" si="21">(0.9*$A63)+($C$4*(1-$A63))</f>
        <v>0.28487000000000001</v>
      </c>
      <c r="G63" s="11">
        <f t="shared" ref="G63:G83" si="22">IF(($F63*$G$8)&gt;1,1,($F63*$G$8))</f>
        <v>0.29911350000000003</v>
      </c>
      <c r="H63" s="11">
        <f t="shared" ref="H63:H83" si="23">IF(($F63*$H$8)&gt;1,1,($F63*$H$8))</f>
        <v>0.32760049999999996</v>
      </c>
      <c r="I63" s="11">
        <f t="shared" ref="I63:I83" si="24">IF(($F63*$I$8)&gt;1,1,($F63*$I$8))</f>
        <v>0.34184399999999998</v>
      </c>
    </row>
    <row r="64" spans="1:10" x14ac:dyDescent="0.25">
      <c r="A64">
        <v>0.05</v>
      </c>
      <c r="C64" s="11">
        <f t="shared" si="18"/>
        <v>0.25250119999999998</v>
      </c>
      <c r="D64" s="11">
        <f t="shared" si="19"/>
        <v>0.26828252499999999</v>
      </c>
      <c r="E64" s="11">
        <f t="shared" si="20"/>
        <v>0.29984517499999996</v>
      </c>
      <c r="F64" s="11">
        <f t="shared" si="21"/>
        <v>0.31562649999999998</v>
      </c>
      <c r="G64" s="11">
        <f t="shared" si="22"/>
        <v>0.33140782499999999</v>
      </c>
      <c r="H64" s="11">
        <f t="shared" si="23"/>
        <v>0.36297047499999996</v>
      </c>
      <c r="I64" s="11">
        <f t="shared" si="24"/>
        <v>0.37875179999999997</v>
      </c>
    </row>
    <row r="65" spans="1:10" x14ac:dyDescent="0.25">
      <c r="A65">
        <v>0.1</v>
      </c>
      <c r="C65" s="11">
        <f t="shared" si="18"/>
        <v>0.27710640000000003</v>
      </c>
      <c r="D65" s="11">
        <f t="shared" si="19"/>
        <v>0.29442555000000004</v>
      </c>
      <c r="E65" s="11">
        <f t="shared" si="20"/>
        <v>0.32906385000000005</v>
      </c>
      <c r="F65" s="11">
        <f t="shared" si="21"/>
        <v>0.34638300000000005</v>
      </c>
      <c r="G65" s="11">
        <f t="shared" si="22"/>
        <v>0.36370215000000006</v>
      </c>
      <c r="H65" s="11">
        <f t="shared" si="23"/>
        <v>0.39834045000000001</v>
      </c>
      <c r="I65" s="11">
        <f t="shared" si="24"/>
        <v>0.41565960000000007</v>
      </c>
    </row>
    <row r="66" spans="1:10" x14ac:dyDescent="0.25">
      <c r="A66">
        <v>0.15</v>
      </c>
      <c r="C66" s="11">
        <f t="shared" si="18"/>
        <v>0.30171160000000002</v>
      </c>
      <c r="D66" s="11">
        <f t="shared" si="19"/>
        <v>0.32056857500000002</v>
      </c>
      <c r="E66" s="11">
        <f t="shared" si="20"/>
        <v>0.35828252500000002</v>
      </c>
      <c r="F66" s="11">
        <f t="shared" si="21"/>
        <v>0.37713950000000002</v>
      </c>
      <c r="G66" s="11">
        <f t="shared" si="22"/>
        <v>0.39599647500000001</v>
      </c>
      <c r="H66" s="11">
        <f t="shared" si="23"/>
        <v>0.43371042500000001</v>
      </c>
      <c r="I66" s="11">
        <f t="shared" si="24"/>
        <v>0.45256740000000001</v>
      </c>
    </row>
    <row r="67" spans="1:10" x14ac:dyDescent="0.25">
      <c r="A67">
        <v>0.2</v>
      </c>
      <c r="C67" s="11">
        <f t="shared" si="18"/>
        <v>0.32631680000000007</v>
      </c>
      <c r="D67" s="11">
        <f t="shared" si="19"/>
        <v>0.34671160000000001</v>
      </c>
      <c r="E67" s="11">
        <f t="shared" si="20"/>
        <v>0.38750119999999999</v>
      </c>
      <c r="F67" s="11">
        <f t="shared" si="21"/>
        <v>0.40789600000000004</v>
      </c>
      <c r="G67" s="11">
        <f t="shared" si="22"/>
        <v>0.42829080000000008</v>
      </c>
      <c r="H67" s="11">
        <f t="shared" si="23"/>
        <v>0.46908040000000001</v>
      </c>
      <c r="I67" s="11">
        <f t="shared" si="24"/>
        <v>0.4894752</v>
      </c>
    </row>
    <row r="68" spans="1:10" x14ac:dyDescent="0.25">
      <c r="A68">
        <v>0.25</v>
      </c>
      <c r="C68" s="11">
        <f t="shared" si="18"/>
        <v>0.35092200000000001</v>
      </c>
      <c r="D68" s="11">
        <f t="shared" si="19"/>
        <v>0.372854625</v>
      </c>
      <c r="E68" s="11">
        <f t="shared" si="20"/>
        <v>0.41671987499999996</v>
      </c>
      <c r="F68" s="11">
        <f t="shared" si="21"/>
        <v>0.4386525</v>
      </c>
      <c r="G68" s="11">
        <f t="shared" si="22"/>
        <v>0.46058512500000004</v>
      </c>
      <c r="H68" s="11">
        <f t="shared" si="23"/>
        <v>0.50445037500000001</v>
      </c>
      <c r="I68" s="11">
        <f t="shared" si="24"/>
        <v>0.52638299999999993</v>
      </c>
    </row>
    <row r="69" spans="1:10" x14ac:dyDescent="0.25">
      <c r="A69">
        <v>0.3</v>
      </c>
      <c r="C69" s="11">
        <f t="shared" si="18"/>
        <v>0.37552720000000006</v>
      </c>
      <c r="D69" s="11">
        <f t="shared" si="19"/>
        <v>0.39899764999999998</v>
      </c>
      <c r="E69" s="11">
        <f t="shared" si="20"/>
        <v>0.44593854999999999</v>
      </c>
      <c r="F69" s="11">
        <f t="shared" si="21"/>
        <v>0.46940900000000002</v>
      </c>
      <c r="G69" s="11">
        <f t="shared" si="22"/>
        <v>0.49287945000000005</v>
      </c>
      <c r="H69" s="11">
        <f t="shared" si="23"/>
        <v>0.53982034999999995</v>
      </c>
      <c r="I69" s="11">
        <f t="shared" si="24"/>
        <v>0.56329079999999998</v>
      </c>
    </row>
    <row r="70" spans="1:10" x14ac:dyDescent="0.25">
      <c r="A70">
        <v>0.35</v>
      </c>
      <c r="C70" s="11">
        <f t="shared" si="18"/>
        <v>0.40013240000000005</v>
      </c>
      <c r="D70" s="11">
        <f t="shared" si="19"/>
        <v>0.42514067500000002</v>
      </c>
      <c r="E70" s="11">
        <f t="shared" si="20"/>
        <v>0.47515722500000002</v>
      </c>
      <c r="F70" s="11">
        <f t="shared" si="21"/>
        <v>0.50016550000000004</v>
      </c>
      <c r="G70" s="11">
        <f t="shared" si="22"/>
        <v>0.52517377500000006</v>
      </c>
      <c r="H70" s="11">
        <f t="shared" si="23"/>
        <v>0.575190325</v>
      </c>
      <c r="I70" s="11">
        <f t="shared" si="24"/>
        <v>0.60019860000000003</v>
      </c>
      <c r="J70" t="s">
        <v>31</v>
      </c>
    </row>
    <row r="71" spans="1:10" x14ac:dyDescent="0.25">
      <c r="A71">
        <v>0.4</v>
      </c>
      <c r="C71" s="11">
        <f t="shared" si="18"/>
        <v>0.42473760000000005</v>
      </c>
      <c r="D71" s="11">
        <f t="shared" si="19"/>
        <v>0.45128370000000001</v>
      </c>
      <c r="E71" s="11">
        <f t="shared" si="20"/>
        <v>0.50437589999999999</v>
      </c>
      <c r="F71" s="11">
        <f t="shared" si="21"/>
        <v>0.53092200000000001</v>
      </c>
      <c r="G71" s="11">
        <f t="shared" si="22"/>
        <v>0.55746810000000002</v>
      </c>
      <c r="H71" s="11">
        <f t="shared" si="23"/>
        <v>0.61056029999999994</v>
      </c>
      <c r="I71" s="11">
        <f t="shared" si="24"/>
        <v>0.63710639999999996</v>
      </c>
      <c r="J71" t="s">
        <v>30</v>
      </c>
    </row>
    <row r="72" spans="1:10" x14ac:dyDescent="0.25">
      <c r="A72">
        <v>0.45</v>
      </c>
      <c r="C72" s="11">
        <f t="shared" si="18"/>
        <v>0.4493428000000001</v>
      </c>
      <c r="D72" s="11">
        <f t="shared" si="19"/>
        <v>0.47742672500000005</v>
      </c>
      <c r="E72" s="11">
        <f t="shared" si="20"/>
        <v>0.53359457500000007</v>
      </c>
      <c r="F72" s="11">
        <f t="shared" si="21"/>
        <v>0.56167850000000008</v>
      </c>
      <c r="G72" s="11">
        <f t="shared" si="22"/>
        <v>0.58976242500000009</v>
      </c>
      <c r="H72" s="11">
        <f t="shared" si="23"/>
        <v>0.645930275</v>
      </c>
      <c r="I72" s="11">
        <f t="shared" si="24"/>
        <v>0.67401420000000012</v>
      </c>
    </row>
    <row r="73" spans="1:10" x14ac:dyDescent="0.25">
      <c r="A73">
        <v>0.5</v>
      </c>
      <c r="C73" s="11">
        <f t="shared" si="18"/>
        <v>0.47394800000000004</v>
      </c>
      <c r="D73" s="11">
        <f t="shared" si="19"/>
        <v>0.50356975000000004</v>
      </c>
      <c r="E73" s="11">
        <f t="shared" si="20"/>
        <v>0.56281325000000004</v>
      </c>
      <c r="F73" s="11">
        <f t="shared" si="21"/>
        <v>0.59243500000000004</v>
      </c>
      <c r="G73" s="11">
        <f t="shared" si="22"/>
        <v>0.62205675000000005</v>
      </c>
      <c r="H73" s="11">
        <f t="shared" si="23"/>
        <v>0.68130025000000005</v>
      </c>
      <c r="I73" s="11">
        <f t="shared" si="24"/>
        <v>0.71092200000000005</v>
      </c>
    </row>
    <row r="74" spans="1:10" x14ac:dyDescent="0.25">
      <c r="A74">
        <v>0.55000000000000004</v>
      </c>
      <c r="C74" s="11">
        <f t="shared" si="18"/>
        <v>0.49855320000000003</v>
      </c>
      <c r="D74" s="11">
        <f t="shared" si="19"/>
        <v>0.52971277500000002</v>
      </c>
      <c r="E74" s="11">
        <f t="shared" si="20"/>
        <v>0.59203192500000001</v>
      </c>
      <c r="F74" s="11">
        <f t="shared" si="21"/>
        <v>0.62319150000000001</v>
      </c>
      <c r="G74" s="11">
        <f t="shared" si="22"/>
        <v>0.654351075</v>
      </c>
      <c r="H74" s="11">
        <f t="shared" si="23"/>
        <v>0.71667022499999999</v>
      </c>
      <c r="I74" s="11">
        <f t="shared" si="24"/>
        <v>0.74782979999999999</v>
      </c>
    </row>
    <row r="75" spans="1:10" x14ac:dyDescent="0.25">
      <c r="A75">
        <v>0.6</v>
      </c>
      <c r="C75" s="11">
        <f t="shared" si="18"/>
        <v>0.52315840000000013</v>
      </c>
      <c r="D75" s="11">
        <f t="shared" si="19"/>
        <v>0.55585580000000001</v>
      </c>
      <c r="E75" s="11">
        <f t="shared" si="20"/>
        <v>0.6212506000000001</v>
      </c>
      <c r="F75" s="11">
        <f t="shared" si="21"/>
        <v>0.65394800000000008</v>
      </c>
      <c r="G75" s="11">
        <f t="shared" si="22"/>
        <v>0.68664540000000007</v>
      </c>
      <c r="H75" s="11">
        <f t="shared" si="23"/>
        <v>0.75204020000000005</v>
      </c>
      <c r="I75" s="11">
        <f t="shared" si="24"/>
        <v>0.78473760000000004</v>
      </c>
      <c r="J75" t="s">
        <v>29</v>
      </c>
    </row>
    <row r="76" spans="1:10" x14ac:dyDescent="0.25">
      <c r="A76">
        <v>0.65</v>
      </c>
      <c r="C76" s="11">
        <f t="shared" si="18"/>
        <v>0.54776360000000002</v>
      </c>
      <c r="D76" s="11">
        <f t="shared" si="19"/>
        <v>0.581998825</v>
      </c>
      <c r="E76" s="11">
        <f t="shared" si="20"/>
        <v>0.65046927500000007</v>
      </c>
      <c r="F76" s="11">
        <f t="shared" si="21"/>
        <v>0.68470450000000005</v>
      </c>
      <c r="G76" s="11">
        <f t="shared" si="22"/>
        <v>0.71893972500000003</v>
      </c>
      <c r="H76" s="11">
        <f t="shared" si="23"/>
        <v>0.78741017499999999</v>
      </c>
      <c r="I76" s="11">
        <f t="shared" si="24"/>
        <v>0.82164540000000008</v>
      </c>
      <c r="J76" t="s">
        <v>28</v>
      </c>
    </row>
    <row r="77" spans="1:10" x14ac:dyDescent="0.25">
      <c r="A77">
        <v>0.7</v>
      </c>
      <c r="C77" s="11">
        <f t="shared" si="18"/>
        <v>0.57236880000000001</v>
      </c>
      <c r="D77" s="11">
        <f t="shared" si="19"/>
        <v>0.60814184999999998</v>
      </c>
      <c r="E77" s="11">
        <f t="shared" si="20"/>
        <v>0.67968794999999993</v>
      </c>
      <c r="F77" s="11">
        <f t="shared" si="21"/>
        <v>0.71546100000000001</v>
      </c>
      <c r="G77" s="11">
        <f t="shared" si="22"/>
        <v>0.7512340500000001</v>
      </c>
      <c r="H77" s="11">
        <f t="shared" si="23"/>
        <v>0.82278014999999993</v>
      </c>
      <c r="I77" s="11">
        <f t="shared" si="24"/>
        <v>0.85855320000000002</v>
      </c>
    </row>
    <row r="78" spans="1:10" x14ac:dyDescent="0.25">
      <c r="A78">
        <v>0.75</v>
      </c>
      <c r="C78" s="11">
        <f t="shared" si="18"/>
        <v>0.59697400000000012</v>
      </c>
      <c r="D78" s="11">
        <f t="shared" si="19"/>
        <v>0.63428487500000008</v>
      </c>
      <c r="E78" s="11">
        <f t="shared" si="20"/>
        <v>0.70890662500000001</v>
      </c>
      <c r="F78" s="11">
        <f t="shared" si="21"/>
        <v>0.74621750000000009</v>
      </c>
      <c r="G78" s="11">
        <f t="shared" si="22"/>
        <v>0.78352837500000017</v>
      </c>
      <c r="H78" s="11">
        <f t="shared" si="23"/>
        <v>0.85815012499999999</v>
      </c>
      <c r="I78" s="11">
        <f t="shared" si="24"/>
        <v>0.89546100000000006</v>
      </c>
      <c r="J78" t="s">
        <v>27</v>
      </c>
    </row>
    <row r="79" spans="1:10" x14ac:dyDescent="0.25">
      <c r="A79">
        <v>0.8</v>
      </c>
      <c r="C79" s="11">
        <f t="shared" si="18"/>
        <v>0.62157920000000011</v>
      </c>
      <c r="D79" s="11">
        <f t="shared" si="19"/>
        <v>0.66042790000000007</v>
      </c>
      <c r="E79" s="11">
        <f t="shared" si="20"/>
        <v>0.73812529999999998</v>
      </c>
      <c r="F79" s="11">
        <f t="shared" si="21"/>
        <v>0.77697400000000005</v>
      </c>
      <c r="G79" s="11">
        <f t="shared" si="22"/>
        <v>0.81582270000000012</v>
      </c>
      <c r="H79" s="11">
        <f t="shared" si="23"/>
        <v>0.89352010000000004</v>
      </c>
      <c r="I79" s="11">
        <f t="shared" si="24"/>
        <v>0.9323688</v>
      </c>
      <c r="J79" t="s">
        <v>26</v>
      </c>
    </row>
    <row r="80" spans="1:10" x14ac:dyDescent="0.25">
      <c r="A80">
        <v>0.85</v>
      </c>
      <c r="C80" s="11">
        <f t="shared" si="18"/>
        <v>0.6461844000000001</v>
      </c>
      <c r="D80" s="11">
        <f t="shared" si="19"/>
        <v>0.68657092499999994</v>
      </c>
      <c r="E80" s="11">
        <f t="shared" si="20"/>
        <v>0.76734397499999996</v>
      </c>
      <c r="F80" s="11">
        <f t="shared" si="21"/>
        <v>0.80773050000000002</v>
      </c>
      <c r="G80" s="11">
        <f t="shared" si="22"/>
        <v>0.84811702500000008</v>
      </c>
      <c r="H80" s="11">
        <f t="shared" si="23"/>
        <v>0.92889007499999998</v>
      </c>
      <c r="I80" s="11">
        <f t="shared" si="24"/>
        <v>0.96927659999999993</v>
      </c>
    </row>
    <row r="81" spans="1:10" x14ac:dyDescent="0.25">
      <c r="A81">
        <v>0.9</v>
      </c>
      <c r="C81" s="11">
        <f t="shared" si="18"/>
        <v>0.6707896000000001</v>
      </c>
      <c r="D81" s="11">
        <f t="shared" si="19"/>
        <v>0.71271395000000004</v>
      </c>
      <c r="E81" s="11">
        <f t="shared" si="20"/>
        <v>0.79656265000000004</v>
      </c>
      <c r="F81" s="11">
        <f t="shared" si="21"/>
        <v>0.83848700000000009</v>
      </c>
      <c r="G81" s="11">
        <f t="shared" si="22"/>
        <v>0.88041135000000015</v>
      </c>
      <c r="H81" s="11">
        <f t="shared" si="23"/>
        <v>0.96426005000000004</v>
      </c>
      <c r="I81" s="11">
        <f t="shared" si="24"/>
        <v>1</v>
      </c>
      <c r="J81" t="s">
        <v>25</v>
      </c>
    </row>
    <row r="82" spans="1:10" x14ac:dyDescent="0.25">
      <c r="A82">
        <v>0.95</v>
      </c>
      <c r="C82" s="11">
        <f t="shared" si="18"/>
        <v>0.69539479999999998</v>
      </c>
      <c r="D82" s="11">
        <f t="shared" si="19"/>
        <v>0.73885697499999992</v>
      </c>
      <c r="E82" s="11">
        <f t="shared" si="20"/>
        <v>0.8257813249999999</v>
      </c>
      <c r="F82" s="11">
        <f t="shared" si="21"/>
        <v>0.86924349999999995</v>
      </c>
      <c r="G82" s="11">
        <f t="shared" si="22"/>
        <v>0.91270567499999999</v>
      </c>
      <c r="H82" s="11">
        <f t="shared" si="23"/>
        <v>0.99963002499999987</v>
      </c>
      <c r="I82" s="11">
        <f t="shared" si="24"/>
        <v>1</v>
      </c>
      <c r="J82" t="s">
        <v>24</v>
      </c>
    </row>
    <row r="83" spans="1:10" x14ac:dyDescent="0.25">
      <c r="A83">
        <v>1</v>
      </c>
      <c r="C83" s="11">
        <f t="shared" si="18"/>
        <v>0.72000000000000008</v>
      </c>
      <c r="D83" s="11">
        <f t="shared" si="19"/>
        <v>0.76500000000000001</v>
      </c>
      <c r="E83" s="11">
        <f t="shared" si="20"/>
        <v>0.85499999999999998</v>
      </c>
      <c r="F83" s="11">
        <f t="shared" si="21"/>
        <v>0.9</v>
      </c>
      <c r="G83" s="11">
        <f t="shared" si="22"/>
        <v>0.94500000000000006</v>
      </c>
      <c r="H83" s="11">
        <f t="shared" si="23"/>
        <v>1</v>
      </c>
      <c r="I83" s="11">
        <f t="shared" si="24"/>
        <v>1</v>
      </c>
    </row>
    <row r="85" spans="1:10" x14ac:dyDescent="0.25">
      <c r="A85" s="19" t="s">
        <v>41</v>
      </c>
    </row>
    <row r="86" spans="1:10" x14ac:dyDescent="0.25">
      <c r="C86" t="s">
        <v>40</v>
      </c>
    </row>
    <row r="87" spans="1:10" x14ac:dyDescent="0.25">
      <c r="A87" s="9" t="s">
        <v>39</v>
      </c>
      <c r="B87" s="9"/>
      <c r="C87" s="9" t="s">
        <v>38</v>
      </c>
      <c r="D87" s="9" t="s">
        <v>37</v>
      </c>
      <c r="E87" s="9" t="s">
        <v>36</v>
      </c>
      <c r="F87" s="9" t="s">
        <v>9</v>
      </c>
      <c r="G87" s="9" t="s">
        <v>35</v>
      </c>
      <c r="H87" s="9" t="s">
        <v>34</v>
      </c>
      <c r="I87" s="9" t="s">
        <v>33</v>
      </c>
      <c r="J87" s="18" t="s">
        <v>32</v>
      </c>
    </row>
    <row r="88" spans="1:10" x14ac:dyDescent="0.25">
      <c r="A88">
        <v>0</v>
      </c>
      <c r="C88" s="11">
        <f t="shared" ref="C88:C108" si="25">$F88*$C$8</f>
        <v>0.21193600000000001</v>
      </c>
      <c r="D88" s="11">
        <f t="shared" ref="D88:D108" si="26">$F88*$D$8</f>
        <v>0.22518199999999999</v>
      </c>
      <c r="E88" s="11">
        <f t="shared" ref="E88:E108" si="27">$F88*$E$8</f>
        <v>0.25167399999999995</v>
      </c>
      <c r="F88" s="11">
        <f t="shared" ref="F88:F108" si="28">(0.9*$A88)+($C$5*(1-$A88))</f>
        <v>0.26491999999999999</v>
      </c>
      <c r="G88" s="11">
        <f t="shared" ref="G88:G108" si="29">IF(($F88*$G$8)&gt;1,1,($F88*$G$8))</f>
        <v>0.27816600000000002</v>
      </c>
      <c r="H88" s="11">
        <f t="shared" ref="H88:H108" si="30">IF(($F88*$H$8)&gt;1,1,($F88*$H$8))</f>
        <v>0.30465799999999998</v>
      </c>
      <c r="I88" s="11">
        <f t="shared" ref="I88:I108" si="31">IF(($F88*$I$8)&gt;1,1,($F88*$I$8))</f>
        <v>0.31790399999999996</v>
      </c>
    </row>
    <row r="89" spans="1:10" x14ac:dyDescent="0.25">
      <c r="A89">
        <v>0.05</v>
      </c>
      <c r="C89" s="11">
        <f t="shared" si="25"/>
        <v>0.23733919999999997</v>
      </c>
      <c r="D89" s="11">
        <f t="shared" si="26"/>
        <v>0.25217289999999992</v>
      </c>
      <c r="E89" s="11">
        <f t="shared" si="27"/>
        <v>0.28184029999999993</v>
      </c>
      <c r="F89" s="11">
        <f t="shared" si="28"/>
        <v>0.29667399999999994</v>
      </c>
      <c r="G89" s="11">
        <f t="shared" si="29"/>
        <v>0.31150769999999994</v>
      </c>
      <c r="H89" s="11">
        <f t="shared" si="30"/>
        <v>0.3411750999999999</v>
      </c>
      <c r="I89" s="11">
        <f t="shared" si="31"/>
        <v>0.3560087999999999</v>
      </c>
    </row>
    <row r="90" spans="1:10" x14ac:dyDescent="0.25">
      <c r="A90">
        <v>0.1</v>
      </c>
      <c r="C90" s="11">
        <f t="shared" si="25"/>
        <v>0.26274239999999999</v>
      </c>
      <c r="D90" s="11">
        <f t="shared" si="26"/>
        <v>0.27916380000000002</v>
      </c>
      <c r="E90" s="11">
        <f t="shared" si="27"/>
        <v>0.31200659999999997</v>
      </c>
      <c r="F90" s="11">
        <f t="shared" si="28"/>
        <v>0.328428</v>
      </c>
      <c r="G90" s="11">
        <f t="shared" si="29"/>
        <v>0.34484940000000003</v>
      </c>
      <c r="H90" s="11">
        <f t="shared" si="30"/>
        <v>0.37769219999999998</v>
      </c>
      <c r="I90" s="11">
        <f t="shared" si="31"/>
        <v>0.39411360000000001</v>
      </c>
    </row>
    <row r="91" spans="1:10" x14ac:dyDescent="0.25">
      <c r="A91">
        <v>0.15</v>
      </c>
      <c r="C91" s="11">
        <f t="shared" si="25"/>
        <v>0.2881456</v>
      </c>
      <c r="D91" s="11">
        <f t="shared" si="26"/>
        <v>0.3061547</v>
      </c>
      <c r="E91" s="11">
        <f t="shared" si="27"/>
        <v>0.3421729</v>
      </c>
      <c r="F91" s="11">
        <f t="shared" si="28"/>
        <v>0.360182</v>
      </c>
      <c r="G91" s="11">
        <f t="shared" si="29"/>
        <v>0.3781911</v>
      </c>
      <c r="H91" s="11">
        <f t="shared" si="30"/>
        <v>0.41420929999999995</v>
      </c>
      <c r="I91" s="11">
        <f t="shared" si="31"/>
        <v>0.4322184</v>
      </c>
    </row>
    <row r="92" spans="1:10" x14ac:dyDescent="0.25">
      <c r="A92">
        <v>0.2</v>
      </c>
      <c r="C92" s="11">
        <f t="shared" si="25"/>
        <v>0.31354880000000007</v>
      </c>
      <c r="D92" s="11">
        <f t="shared" si="26"/>
        <v>0.33314560000000004</v>
      </c>
      <c r="E92" s="11">
        <f t="shared" si="27"/>
        <v>0.37233920000000004</v>
      </c>
      <c r="F92" s="11">
        <f t="shared" si="28"/>
        <v>0.39193600000000006</v>
      </c>
      <c r="G92" s="11">
        <f t="shared" si="29"/>
        <v>0.41153280000000009</v>
      </c>
      <c r="H92" s="11">
        <f t="shared" si="30"/>
        <v>0.45072640000000003</v>
      </c>
      <c r="I92" s="11">
        <f t="shared" si="31"/>
        <v>0.47032320000000005</v>
      </c>
    </row>
    <row r="93" spans="1:10" x14ac:dyDescent="0.25">
      <c r="A93">
        <v>0.25</v>
      </c>
      <c r="C93" s="11">
        <f t="shared" si="25"/>
        <v>0.33895200000000003</v>
      </c>
      <c r="D93" s="11">
        <f t="shared" si="26"/>
        <v>0.36013650000000003</v>
      </c>
      <c r="E93" s="11">
        <f t="shared" si="27"/>
        <v>0.40250550000000002</v>
      </c>
      <c r="F93" s="11">
        <f t="shared" si="28"/>
        <v>0.42369000000000001</v>
      </c>
      <c r="G93" s="11">
        <f t="shared" si="29"/>
        <v>0.44487450000000001</v>
      </c>
      <c r="H93" s="11">
        <f t="shared" si="30"/>
        <v>0.4872435</v>
      </c>
      <c r="I93" s="11">
        <f t="shared" si="31"/>
        <v>0.50842799999999999</v>
      </c>
    </row>
    <row r="94" spans="1:10" x14ac:dyDescent="0.25">
      <c r="A94">
        <v>0.3</v>
      </c>
      <c r="C94" s="11">
        <f t="shared" si="25"/>
        <v>0.36435519999999999</v>
      </c>
      <c r="D94" s="11">
        <f t="shared" si="26"/>
        <v>0.38712739999999995</v>
      </c>
      <c r="E94" s="11">
        <f t="shared" si="27"/>
        <v>0.43267179999999994</v>
      </c>
      <c r="F94" s="11">
        <f t="shared" si="28"/>
        <v>0.45544399999999996</v>
      </c>
      <c r="G94" s="11">
        <f t="shared" si="29"/>
        <v>0.47821619999999998</v>
      </c>
      <c r="H94" s="11">
        <f t="shared" si="30"/>
        <v>0.52376059999999991</v>
      </c>
      <c r="I94" s="11">
        <f t="shared" si="31"/>
        <v>0.54653279999999993</v>
      </c>
    </row>
    <row r="95" spans="1:10" x14ac:dyDescent="0.25">
      <c r="A95">
        <v>0.35</v>
      </c>
      <c r="C95" s="11">
        <f t="shared" si="25"/>
        <v>0.38975840000000006</v>
      </c>
      <c r="D95" s="11">
        <f t="shared" si="26"/>
        <v>0.41411829999999999</v>
      </c>
      <c r="E95" s="11">
        <f t="shared" si="27"/>
        <v>0.46283809999999997</v>
      </c>
      <c r="F95" s="11">
        <f t="shared" si="28"/>
        <v>0.48719800000000002</v>
      </c>
      <c r="G95" s="11">
        <f t="shared" si="29"/>
        <v>0.51155790000000001</v>
      </c>
      <c r="H95" s="11">
        <f t="shared" si="30"/>
        <v>0.56027769999999999</v>
      </c>
      <c r="I95" s="11">
        <f t="shared" si="31"/>
        <v>0.58463759999999998</v>
      </c>
      <c r="J95" t="s">
        <v>31</v>
      </c>
    </row>
    <row r="96" spans="1:10" x14ac:dyDescent="0.25">
      <c r="A96">
        <v>0.4</v>
      </c>
      <c r="C96" s="11">
        <f t="shared" si="25"/>
        <v>0.41516160000000008</v>
      </c>
      <c r="D96" s="11">
        <f t="shared" si="26"/>
        <v>0.44110920000000003</v>
      </c>
      <c r="E96" s="11">
        <f t="shared" si="27"/>
        <v>0.49300440000000006</v>
      </c>
      <c r="F96" s="11">
        <f t="shared" si="28"/>
        <v>0.51895200000000008</v>
      </c>
      <c r="G96" s="11">
        <f t="shared" si="29"/>
        <v>0.54489960000000015</v>
      </c>
      <c r="H96" s="11">
        <f t="shared" si="30"/>
        <v>0.59679480000000007</v>
      </c>
      <c r="I96" s="11">
        <f t="shared" si="31"/>
        <v>0.62274240000000003</v>
      </c>
      <c r="J96" t="s">
        <v>30</v>
      </c>
    </row>
    <row r="97" spans="1:10" x14ac:dyDescent="0.25">
      <c r="A97">
        <v>0.45</v>
      </c>
      <c r="C97" s="11">
        <f t="shared" si="25"/>
        <v>0.44056480000000003</v>
      </c>
      <c r="D97" s="11">
        <f t="shared" si="26"/>
        <v>0.46810010000000002</v>
      </c>
      <c r="E97" s="11">
        <f t="shared" si="27"/>
        <v>0.52317069999999999</v>
      </c>
      <c r="F97" s="11">
        <f t="shared" si="28"/>
        <v>0.55070600000000003</v>
      </c>
      <c r="G97" s="11">
        <f t="shared" si="29"/>
        <v>0.57824130000000007</v>
      </c>
      <c r="H97" s="11">
        <f t="shared" si="30"/>
        <v>0.63331190000000004</v>
      </c>
      <c r="I97" s="11">
        <f t="shared" si="31"/>
        <v>0.66084719999999997</v>
      </c>
    </row>
    <row r="98" spans="1:10" x14ac:dyDescent="0.25">
      <c r="A98">
        <v>0.5</v>
      </c>
      <c r="C98" s="11">
        <f t="shared" si="25"/>
        <v>0.46596799999999999</v>
      </c>
      <c r="D98" s="11">
        <f t="shared" si="26"/>
        <v>0.49509099999999995</v>
      </c>
      <c r="E98" s="11">
        <f t="shared" si="27"/>
        <v>0.55333699999999997</v>
      </c>
      <c r="F98" s="11">
        <f t="shared" si="28"/>
        <v>0.58245999999999998</v>
      </c>
      <c r="G98" s="11">
        <f t="shared" si="29"/>
        <v>0.61158299999999999</v>
      </c>
      <c r="H98" s="11">
        <f t="shared" si="30"/>
        <v>0.6698289999999999</v>
      </c>
      <c r="I98" s="11">
        <f t="shared" si="31"/>
        <v>0.69895199999999991</v>
      </c>
    </row>
    <row r="99" spans="1:10" x14ac:dyDescent="0.25">
      <c r="A99">
        <v>0.55000000000000004</v>
      </c>
      <c r="C99" s="11">
        <f t="shared" si="25"/>
        <v>0.49137120000000006</v>
      </c>
      <c r="D99" s="11">
        <f t="shared" si="26"/>
        <v>0.52208189999999999</v>
      </c>
      <c r="E99" s="11">
        <f t="shared" si="27"/>
        <v>0.58350330000000006</v>
      </c>
      <c r="F99" s="11">
        <f t="shared" si="28"/>
        <v>0.61421400000000004</v>
      </c>
      <c r="G99" s="11">
        <f t="shared" si="29"/>
        <v>0.64492470000000002</v>
      </c>
      <c r="H99" s="11">
        <f t="shared" si="30"/>
        <v>0.70634609999999998</v>
      </c>
      <c r="I99" s="11">
        <f t="shared" si="31"/>
        <v>0.73705680000000007</v>
      </c>
    </row>
    <row r="100" spans="1:10" x14ac:dyDescent="0.25">
      <c r="A100">
        <v>0.6</v>
      </c>
      <c r="C100" s="11">
        <f t="shared" si="25"/>
        <v>0.51677440000000008</v>
      </c>
      <c r="D100" s="11">
        <f t="shared" si="26"/>
        <v>0.54907280000000003</v>
      </c>
      <c r="E100" s="11">
        <f t="shared" si="27"/>
        <v>0.61366960000000004</v>
      </c>
      <c r="F100" s="11">
        <f t="shared" si="28"/>
        <v>0.6459680000000001</v>
      </c>
      <c r="G100" s="11">
        <f t="shared" si="29"/>
        <v>0.67826640000000016</v>
      </c>
      <c r="H100" s="11">
        <f t="shared" si="30"/>
        <v>0.74286320000000006</v>
      </c>
      <c r="I100" s="11">
        <f t="shared" si="31"/>
        <v>0.77516160000000012</v>
      </c>
      <c r="J100" t="s">
        <v>29</v>
      </c>
    </row>
    <row r="101" spans="1:10" x14ac:dyDescent="0.25">
      <c r="A101">
        <v>0.65</v>
      </c>
      <c r="C101" s="11">
        <f t="shared" si="25"/>
        <v>0.54217760000000004</v>
      </c>
      <c r="D101" s="11">
        <f t="shared" si="26"/>
        <v>0.57606370000000007</v>
      </c>
      <c r="E101" s="11">
        <f t="shared" si="27"/>
        <v>0.64383590000000002</v>
      </c>
      <c r="F101" s="11">
        <f t="shared" si="28"/>
        <v>0.67772200000000005</v>
      </c>
      <c r="G101" s="11">
        <f t="shared" si="29"/>
        <v>0.71160810000000008</v>
      </c>
      <c r="H101" s="11">
        <f t="shared" si="30"/>
        <v>0.77938030000000003</v>
      </c>
      <c r="I101" s="11">
        <f t="shared" si="31"/>
        <v>0.81326640000000006</v>
      </c>
      <c r="J101" t="s">
        <v>28</v>
      </c>
    </row>
    <row r="102" spans="1:10" x14ac:dyDescent="0.25">
      <c r="A102">
        <v>0.7</v>
      </c>
      <c r="C102" s="11">
        <f t="shared" si="25"/>
        <v>0.5675808</v>
      </c>
      <c r="D102" s="11">
        <f t="shared" si="26"/>
        <v>0.6030546</v>
      </c>
      <c r="E102" s="11">
        <f t="shared" si="27"/>
        <v>0.6740022</v>
      </c>
      <c r="F102" s="11">
        <f t="shared" si="28"/>
        <v>0.709476</v>
      </c>
      <c r="G102" s="11">
        <f t="shared" si="29"/>
        <v>0.7449498</v>
      </c>
      <c r="H102" s="11">
        <f t="shared" si="30"/>
        <v>0.81589739999999988</v>
      </c>
      <c r="I102" s="11">
        <f t="shared" si="31"/>
        <v>0.85137119999999999</v>
      </c>
    </row>
    <row r="103" spans="1:10" x14ac:dyDescent="0.25">
      <c r="A103">
        <v>0.75</v>
      </c>
      <c r="C103" s="11">
        <f t="shared" si="25"/>
        <v>0.59298400000000007</v>
      </c>
      <c r="D103" s="11">
        <f t="shared" si="26"/>
        <v>0.63004550000000004</v>
      </c>
      <c r="E103" s="11">
        <f t="shared" si="27"/>
        <v>0.70416849999999998</v>
      </c>
      <c r="F103" s="11">
        <f t="shared" si="28"/>
        <v>0.74123000000000006</v>
      </c>
      <c r="G103" s="11">
        <f t="shared" si="29"/>
        <v>0.77829150000000014</v>
      </c>
      <c r="H103" s="11">
        <f t="shared" si="30"/>
        <v>0.85241449999999996</v>
      </c>
      <c r="I103" s="11">
        <f t="shared" si="31"/>
        <v>0.88947600000000004</v>
      </c>
      <c r="J103" t="s">
        <v>27</v>
      </c>
    </row>
    <row r="104" spans="1:10" x14ac:dyDescent="0.25">
      <c r="A104">
        <v>0.8</v>
      </c>
      <c r="C104" s="11">
        <f t="shared" si="25"/>
        <v>0.61838720000000014</v>
      </c>
      <c r="D104" s="11">
        <f t="shared" si="26"/>
        <v>0.65703640000000008</v>
      </c>
      <c r="E104" s="11">
        <f t="shared" si="27"/>
        <v>0.73433480000000007</v>
      </c>
      <c r="F104" s="11">
        <f t="shared" si="28"/>
        <v>0.77298400000000012</v>
      </c>
      <c r="G104" s="11">
        <f t="shared" si="29"/>
        <v>0.81163320000000017</v>
      </c>
      <c r="H104" s="11">
        <f t="shared" si="30"/>
        <v>0.88893160000000004</v>
      </c>
      <c r="I104" s="11">
        <f t="shared" si="31"/>
        <v>0.92758080000000009</v>
      </c>
      <c r="J104" t="s">
        <v>26</v>
      </c>
    </row>
    <row r="105" spans="1:10" x14ac:dyDescent="0.25">
      <c r="A105">
        <v>0.85</v>
      </c>
      <c r="C105" s="11">
        <f t="shared" si="25"/>
        <v>0.6437904000000001</v>
      </c>
      <c r="D105" s="11">
        <f t="shared" si="26"/>
        <v>0.6840273</v>
      </c>
      <c r="E105" s="11">
        <f t="shared" si="27"/>
        <v>0.76450110000000004</v>
      </c>
      <c r="F105" s="11">
        <f t="shared" si="28"/>
        <v>0.80473800000000006</v>
      </c>
      <c r="G105" s="11">
        <f t="shared" si="29"/>
        <v>0.84497490000000008</v>
      </c>
      <c r="H105" s="11">
        <f t="shared" si="30"/>
        <v>0.92544870000000001</v>
      </c>
      <c r="I105" s="11">
        <f t="shared" si="31"/>
        <v>0.96568560000000003</v>
      </c>
    </row>
    <row r="106" spans="1:10" x14ac:dyDescent="0.25">
      <c r="A106">
        <v>0.9</v>
      </c>
      <c r="C106" s="11">
        <f t="shared" si="25"/>
        <v>0.66919360000000006</v>
      </c>
      <c r="D106" s="11">
        <f t="shared" si="26"/>
        <v>0.71101820000000004</v>
      </c>
      <c r="E106" s="11">
        <f t="shared" si="27"/>
        <v>0.79466740000000002</v>
      </c>
      <c r="F106" s="11">
        <f t="shared" si="28"/>
        <v>0.83649200000000001</v>
      </c>
      <c r="G106" s="11">
        <f t="shared" si="29"/>
        <v>0.8783166</v>
      </c>
      <c r="H106" s="11">
        <f t="shared" si="30"/>
        <v>0.96196579999999998</v>
      </c>
      <c r="I106" s="11">
        <f t="shared" si="31"/>
        <v>1</v>
      </c>
      <c r="J106" t="s">
        <v>25</v>
      </c>
    </row>
    <row r="107" spans="1:10" x14ac:dyDescent="0.25">
      <c r="A107">
        <v>0.95</v>
      </c>
      <c r="C107" s="11">
        <f t="shared" si="25"/>
        <v>0.69459680000000001</v>
      </c>
      <c r="D107" s="11">
        <f t="shared" si="26"/>
        <v>0.73800909999999997</v>
      </c>
      <c r="E107" s="11">
        <f t="shared" si="27"/>
        <v>0.82483369999999989</v>
      </c>
      <c r="F107" s="11">
        <f t="shared" si="28"/>
        <v>0.86824599999999996</v>
      </c>
      <c r="G107" s="11">
        <f t="shared" si="29"/>
        <v>0.91165830000000003</v>
      </c>
      <c r="H107" s="11">
        <f t="shared" si="30"/>
        <v>0.99848289999999984</v>
      </c>
      <c r="I107" s="11">
        <f t="shared" si="31"/>
        <v>1</v>
      </c>
      <c r="J107" t="s">
        <v>24</v>
      </c>
    </row>
    <row r="108" spans="1:10" x14ac:dyDescent="0.25">
      <c r="A108">
        <v>1</v>
      </c>
      <c r="C108" s="11">
        <f t="shared" si="25"/>
        <v>0.72000000000000008</v>
      </c>
      <c r="D108" s="11">
        <f t="shared" si="26"/>
        <v>0.76500000000000001</v>
      </c>
      <c r="E108" s="11">
        <f t="shared" si="27"/>
        <v>0.85499999999999998</v>
      </c>
      <c r="F108" s="11">
        <f t="shared" si="28"/>
        <v>0.9</v>
      </c>
      <c r="G108" s="11">
        <f t="shared" si="29"/>
        <v>0.94500000000000006</v>
      </c>
      <c r="H108" s="11">
        <f t="shared" si="30"/>
        <v>1</v>
      </c>
      <c r="I108" s="11">
        <f t="shared" si="31"/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F47F-293F-424F-8F4D-214E94D98B91}">
  <sheetPr codeName="Sheet12"/>
  <dimension ref="A1:J323"/>
  <sheetViews>
    <sheetView topLeftCell="A22" workbookViewId="0">
      <selection activeCell="C9" sqref="C9"/>
    </sheetView>
  </sheetViews>
  <sheetFormatPr defaultRowHeight="15" x14ac:dyDescent="0.25"/>
  <cols>
    <col min="1" max="1" width="14.7109375" customWidth="1"/>
    <col min="9" max="9" width="34" customWidth="1"/>
  </cols>
  <sheetData>
    <row r="1" spans="1:9" s="17" customFormat="1" ht="80.25" customHeight="1" x14ac:dyDescent="0.25">
      <c r="A1" s="23" t="s">
        <v>50</v>
      </c>
    </row>
    <row r="2" spans="1:9" x14ac:dyDescent="0.25">
      <c r="A2" t="s">
        <v>23</v>
      </c>
    </row>
    <row r="3" spans="1:9" x14ac:dyDescent="0.25">
      <c r="A3" t="s">
        <v>22</v>
      </c>
    </row>
    <row r="4" spans="1:9" x14ac:dyDescent="0.25">
      <c r="A4" t="s">
        <v>21</v>
      </c>
    </row>
    <row r="5" spans="1:9" x14ac:dyDescent="0.25">
      <c r="A5" t="s">
        <v>19</v>
      </c>
    </row>
    <row r="7" spans="1:9" ht="47.25" customHeight="1" x14ac:dyDescent="0.25">
      <c r="A7" s="23"/>
    </row>
    <row r="11" spans="1:9" x14ac:dyDescent="0.25">
      <c r="A11" s="19" t="s">
        <v>23</v>
      </c>
      <c r="B11" t="s">
        <v>53</v>
      </c>
    </row>
    <row r="12" spans="1:9" s="22" customFormat="1" ht="30" customHeight="1" x14ac:dyDescent="0.25">
      <c r="A12" s="9" t="s">
        <v>52</v>
      </c>
      <c r="B12" s="9" t="s">
        <v>38</v>
      </c>
      <c r="C12" s="9" t="s">
        <v>37</v>
      </c>
      <c r="D12" s="9" t="s">
        <v>36</v>
      </c>
      <c r="E12" s="9" t="s">
        <v>9</v>
      </c>
      <c r="F12" s="9" t="s">
        <v>35</v>
      </c>
      <c r="G12" s="9" t="s">
        <v>34</v>
      </c>
      <c r="H12" s="9" t="s">
        <v>33</v>
      </c>
      <c r="I12" s="18"/>
    </row>
    <row r="13" spans="1:9" x14ac:dyDescent="0.25">
      <c r="A13">
        <v>5</v>
      </c>
      <c r="B13" s="11">
        <v>69</v>
      </c>
      <c r="C13" s="11">
        <v>90</v>
      </c>
      <c r="D13" s="11">
        <v>115</v>
      </c>
      <c r="E13" s="11">
        <v>132</v>
      </c>
      <c r="F13" s="11">
        <v>154</v>
      </c>
      <c r="G13" s="11">
        <v>184</v>
      </c>
      <c r="H13" s="11">
        <v>208</v>
      </c>
    </row>
    <row r="14" spans="1:9" x14ac:dyDescent="0.25">
      <c r="A14">
        <v>5.5</v>
      </c>
      <c r="B14" s="11">
        <v>67</v>
      </c>
      <c r="C14" s="11">
        <v>87</v>
      </c>
      <c r="D14" s="11">
        <v>111</v>
      </c>
      <c r="E14" s="11">
        <v>127</v>
      </c>
      <c r="F14" s="11">
        <v>148</v>
      </c>
      <c r="G14" s="11">
        <v>177</v>
      </c>
      <c r="H14" s="11">
        <v>200</v>
      </c>
    </row>
    <row r="15" spans="1:9" x14ac:dyDescent="0.25">
      <c r="A15">
        <v>6</v>
      </c>
      <c r="B15" s="11">
        <v>65</v>
      </c>
      <c r="C15" s="11">
        <v>84</v>
      </c>
      <c r="D15" s="11">
        <v>108</v>
      </c>
      <c r="E15" s="11">
        <v>123</v>
      </c>
      <c r="F15" s="11">
        <v>143</v>
      </c>
      <c r="G15" s="11">
        <v>171</v>
      </c>
      <c r="H15" s="11">
        <v>193</v>
      </c>
    </row>
    <row r="16" spans="1:9" x14ac:dyDescent="0.25">
      <c r="A16">
        <v>6.5</v>
      </c>
      <c r="B16" s="11">
        <v>63</v>
      </c>
      <c r="C16" s="11">
        <v>82</v>
      </c>
      <c r="D16" s="11">
        <v>104</v>
      </c>
      <c r="E16" s="11">
        <v>119</v>
      </c>
      <c r="F16" s="11">
        <v>138</v>
      </c>
      <c r="G16" s="11">
        <v>165</v>
      </c>
      <c r="H16" s="11">
        <v>187</v>
      </c>
    </row>
    <row r="17" spans="1:8" x14ac:dyDescent="0.25">
      <c r="A17">
        <v>7</v>
      </c>
      <c r="B17" s="11">
        <v>61</v>
      </c>
      <c r="C17" s="11">
        <v>79</v>
      </c>
      <c r="D17" s="11">
        <v>101</v>
      </c>
      <c r="E17" s="11">
        <v>115</v>
      </c>
      <c r="F17" s="11">
        <v>134</v>
      </c>
      <c r="G17" s="11">
        <v>160</v>
      </c>
      <c r="H17" s="11">
        <v>181</v>
      </c>
    </row>
    <row r="18" spans="1:8" x14ac:dyDescent="0.25">
      <c r="A18">
        <v>7.5</v>
      </c>
      <c r="B18" s="11">
        <v>60</v>
      </c>
      <c r="C18" s="11">
        <v>77</v>
      </c>
      <c r="D18" s="11">
        <v>98</v>
      </c>
      <c r="E18" s="11">
        <v>112</v>
      </c>
      <c r="F18" s="11">
        <v>130</v>
      </c>
      <c r="G18" s="11">
        <v>156</v>
      </c>
      <c r="H18" s="11">
        <v>176</v>
      </c>
    </row>
    <row r="19" spans="1:8" x14ac:dyDescent="0.25">
      <c r="A19">
        <v>8</v>
      </c>
      <c r="B19" s="11">
        <v>58</v>
      </c>
      <c r="C19" s="11">
        <v>75</v>
      </c>
      <c r="D19" s="11">
        <v>96</v>
      </c>
      <c r="E19" s="11">
        <v>109</v>
      </c>
      <c r="F19" s="11">
        <v>127</v>
      </c>
      <c r="G19" s="11">
        <v>151</v>
      </c>
      <c r="H19" s="11">
        <v>171</v>
      </c>
    </row>
    <row r="20" spans="1:8" x14ac:dyDescent="0.25">
      <c r="A20">
        <v>8.5</v>
      </c>
      <c r="B20" s="11">
        <v>57</v>
      </c>
      <c r="C20" s="11">
        <v>73</v>
      </c>
      <c r="D20" s="11">
        <v>93</v>
      </c>
      <c r="E20" s="11">
        <v>106</v>
      </c>
      <c r="F20" s="11">
        <v>123</v>
      </c>
      <c r="G20" s="11">
        <v>147</v>
      </c>
      <c r="H20" s="11">
        <v>166</v>
      </c>
    </row>
    <row r="21" spans="1:8" x14ac:dyDescent="0.25">
      <c r="A21">
        <v>9</v>
      </c>
      <c r="B21" s="11">
        <v>55</v>
      </c>
      <c r="C21" s="11">
        <v>72</v>
      </c>
      <c r="D21" s="11">
        <v>91</v>
      </c>
      <c r="E21" s="11">
        <v>103</v>
      </c>
      <c r="F21" s="11">
        <v>120</v>
      </c>
      <c r="G21" s="11">
        <v>143</v>
      </c>
      <c r="H21" s="11">
        <v>162</v>
      </c>
    </row>
    <row r="22" spans="1:8" x14ac:dyDescent="0.25">
      <c r="A22">
        <v>9.5</v>
      </c>
      <c r="B22" s="11">
        <v>54</v>
      </c>
      <c r="C22" s="11">
        <v>70</v>
      </c>
      <c r="D22" s="11">
        <v>89</v>
      </c>
      <c r="E22" s="11">
        <v>101</v>
      </c>
      <c r="F22" s="11">
        <v>117</v>
      </c>
      <c r="G22" s="11">
        <v>140</v>
      </c>
      <c r="H22" s="11">
        <v>158</v>
      </c>
    </row>
    <row r="23" spans="1:8" x14ac:dyDescent="0.25">
      <c r="A23">
        <v>10</v>
      </c>
      <c r="B23" s="11">
        <v>53</v>
      </c>
      <c r="C23" s="11">
        <v>68</v>
      </c>
      <c r="D23" s="11">
        <v>87</v>
      </c>
      <c r="E23" s="11">
        <v>99</v>
      </c>
      <c r="F23" s="11">
        <v>115</v>
      </c>
      <c r="G23" s="11">
        <v>137</v>
      </c>
      <c r="H23" s="11">
        <v>154</v>
      </c>
    </row>
    <row r="24" spans="1:8" x14ac:dyDescent="0.25">
      <c r="A24">
        <v>11</v>
      </c>
      <c r="B24" s="11">
        <v>51</v>
      </c>
      <c r="C24" s="11">
        <v>66</v>
      </c>
      <c r="D24" s="11">
        <v>83</v>
      </c>
      <c r="E24" s="11">
        <v>94</v>
      </c>
      <c r="F24" s="11">
        <v>110</v>
      </c>
      <c r="G24" s="11">
        <v>130</v>
      </c>
      <c r="H24" s="11">
        <v>147</v>
      </c>
    </row>
    <row r="25" spans="1:8" x14ac:dyDescent="0.25">
      <c r="A25">
        <v>12</v>
      </c>
      <c r="B25" s="11">
        <v>49</v>
      </c>
      <c r="C25" s="11">
        <v>63</v>
      </c>
      <c r="D25" s="11">
        <v>80</v>
      </c>
      <c r="E25" s="11">
        <v>91</v>
      </c>
      <c r="F25" s="11">
        <v>105</v>
      </c>
      <c r="G25" s="11">
        <v>125</v>
      </c>
      <c r="H25" s="11">
        <v>141</v>
      </c>
    </row>
    <row r="26" spans="1:8" x14ac:dyDescent="0.25">
      <c r="A26">
        <v>13</v>
      </c>
      <c r="B26" s="11">
        <v>47.3</v>
      </c>
      <c r="C26" s="11">
        <v>61</v>
      </c>
      <c r="D26" s="11">
        <v>77</v>
      </c>
      <c r="E26" s="11">
        <v>87</v>
      </c>
      <c r="F26" s="11">
        <v>101</v>
      </c>
      <c r="G26" s="11">
        <v>120</v>
      </c>
      <c r="H26" s="11">
        <v>135</v>
      </c>
    </row>
    <row r="27" spans="1:8" x14ac:dyDescent="0.25">
      <c r="A27">
        <v>14</v>
      </c>
      <c r="B27" s="11">
        <v>45.7</v>
      </c>
      <c r="C27" s="11">
        <v>59</v>
      </c>
      <c r="D27" s="11">
        <v>74</v>
      </c>
      <c r="E27" s="11">
        <v>84</v>
      </c>
      <c r="F27" s="11">
        <v>97</v>
      </c>
      <c r="G27" s="11">
        <v>116</v>
      </c>
      <c r="H27" s="11">
        <v>130</v>
      </c>
    </row>
    <row r="28" spans="1:8" x14ac:dyDescent="0.25">
      <c r="A28">
        <v>15</v>
      </c>
      <c r="B28" s="11">
        <v>44.3</v>
      </c>
      <c r="C28" s="11">
        <v>57</v>
      </c>
      <c r="D28" s="11">
        <v>72</v>
      </c>
      <c r="E28" s="11">
        <v>81</v>
      </c>
      <c r="F28" s="11">
        <v>94</v>
      </c>
      <c r="G28" s="11">
        <v>112</v>
      </c>
      <c r="H28" s="11">
        <v>126</v>
      </c>
    </row>
    <row r="29" spans="1:8" x14ac:dyDescent="0.25">
      <c r="A29">
        <v>16</v>
      </c>
      <c r="B29" s="11">
        <v>42.9</v>
      </c>
      <c r="C29" s="11">
        <v>55</v>
      </c>
      <c r="D29" s="11">
        <v>70</v>
      </c>
      <c r="E29" s="11">
        <v>79</v>
      </c>
      <c r="F29" s="11">
        <v>91</v>
      </c>
      <c r="G29" s="11">
        <v>108</v>
      </c>
      <c r="H29" s="11">
        <v>121</v>
      </c>
    </row>
    <row r="30" spans="1:8" x14ac:dyDescent="0.25">
      <c r="A30">
        <v>17</v>
      </c>
      <c r="B30" s="11">
        <v>41.7</v>
      </c>
      <c r="C30" s="11">
        <v>54</v>
      </c>
      <c r="D30" s="11">
        <v>68</v>
      </c>
      <c r="E30" s="11">
        <v>76</v>
      </c>
      <c r="F30" s="11">
        <v>88</v>
      </c>
      <c r="G30" s="11">
        <v>105</v>
      </c>
      <c r="H30" s="11">
        <v>118</v>
      </c>
    </row>
    <row r="31" spans="1:8" x14ac:dyDescent="0.25">
      <c r="A31">
        <v>18</v>
      </c>
      <c r="B31" s="11">
        <v>40.6</v>
      </c>
      <c r="C31" s="11">
        <v>52</v>
      </c>
      <c r="D31" s="11">
        <v>66</v>
      </c>
      <c r="E31" s="11">
        <v>74</v>
      </c>
      <c r="F31" s="11">
        <v>86</v>
      </c>
      <c r="G31" s="11">
        <v>101</v>
      </c>
      <c r="H31" s="11">
        <v>114</v>
      </c>
    </row>
    <row r="32" spans="1:8" x14ac:dyDescent="0.25">
      <c r="A32">
        <v>19</v>
      </c>
      <c r="B32" s="11">
        <v>39.5</v>
      </c>
      <c r="C32" s="11">
        <v>51</v>
      </c>
      <c r="D32" s="11">
        <v>64</v>
      </c>
      <c r="E32" s="11">
        <v>72</v>
      </c>
      <c r="F32" s="11">
        <v>83</v>
      </c>
      <c r="G32" s="11">
        <v>98</v>
      </c>
      <c r="H32" s="11">
        <v>111</v>
      </c>
    </row>
    <row r="33" spans="1:8" x14ac:dyDescent="0.25">
      <c r="A33">
        <v>20</v>
      </c>
      <c r="B33" s="11">
        <v>38.5</v>
      </c>
      <c r="C33" s="11">
        <v>49.5</v>
      </c>
      <c r="D33" s="11">
        <v>62</v>
      </c>
      <c r="E33" s="11">
        <v>70</v>
      </c>
      <c r="F33" s="11">
        <v>81</v>
      </c>
      <c r="G33" s="11">
        <v>96</v>
      </c>
      <c r="H33" s="11">
        <v>107</v>
      </c>
    </row>
    <row r="34" spans="1:8" x14ac:dyDescent="0.25">
      <c r="A34">
        <v>21</v>
      </c>
      <c r="B34" s="11">
        <v>37.6</v>
      </c>
      <c r="C34" s="11">
        <v>48.3</v>
      </c>
      <c r="D34" s="11">
        <v>61</v>
      </c>
      <c r="E34" s="11">
        <v>68</v>
      </c>
      <c r="F34" s="11">
        <v>79</v>
      </c>
      <c r="G34" s="11">
        <v>93</v>
      </c>
      <c r="H34" s="11">
        <v>105</v>
      </c>
    </row>
    <row r="35" spans="1:8" x14ac:dyDescent="0.25">
      <c r="A35">
        <v>22</v>
      </c>
      <c r="B35" s="11">
        <v>36.700000000000003</v>
      </c>
      <c r="C35" s="11">
        <v>47.2</v>
      </c>
      <c r="D35" s="11">
        <v>59</v>
      </c>
      <c r="E35" s="11">
        <v>67</v>
      </c>
      <c r="F35" s="11">
        <v>77</v>
      </c>
      <c r="G35" s="11">
        <v>91</v>
      </c>
      <c r="H35" s="11">
        <v>102</v>
      </c>
    </row>
    <row r="36" spans="1:8" x14ac:dyDescent="0.25">
      <c r="A36">
        <v>23</v>
      </c>
      <c r="B36" s="11">
        <v>35.9</v>
      </c>
      <c r="C36" s="11">
        <v>46.1</v>
      </c>
      <c r="D36" s="11">
        <v>58</v>
      </c>
      <c r="E36" s="11">
        <v>65</v>
      </c>
      <c r="F36" s="11">
        <v>75</v>
      </c>
      <c r="G36" s="11">
        <v>89</v>
      </c>
      <c r="H36" s="11">
        <v>99</v>
      </c>
    </row>
    <row r="37" spans="1:8" x14ac:dyDescent="0.25">
      <c r="A37">
        <v>24</v>
      </c>
      <c r="B37" s="11">
        <v>35.1</v>
      </c>
      <c r="C37" s="11">
        <v>45.1</v>
      </c>
      <c r="D37" s="11">
        <v>56</v>
      </c>
      <c r="E37" s="11">
        <v>63</v>
      </c>
      <c r="F37" s="11">
        <v>73</v>
      </c>
      <c r="G37" s="11">
        <v>86</v>
      </c>
      <c r="H37" s="11">
        <v>97</v>
      </c>
    </row>
    <row r="38" spans="1:8" x14ac:dyDescent="0.25">
      <c r="A38">
        <v>25</v>
      </c>
      <c r="B38" s="11">
        <v>34.4</v>
      </c>
      <c r="C38" s="11">
        <v>44.2</v>
      </c>
      <c r="D38" s="11">
        <v>55</v>
      </c>
      <c r="E38" s="11">
        <v>62</v>
      </c>
      <c r="F38" s="11">
        <v>72</v>
      </c>
      <c r="G38" s="11">
        <v>84</v>
      </c>
      <c r="H38" s="11">
        <v>95</v>
      </c>
    </row>
    <row r="39" spans="1:8" x14ac:dyDescent="0.25">
      <c r="A39">
        <v>26</v>
      </c>
      <c r="B39" s="11">
        <v>33.700000000000003</v>
      </c>
      <c r="C39" s="11">
        <v>43.2</v>
      </c>
      <c r="D39" s="11">
        <v>54</v>
      </c>
      <c r="E39" s="11">
        <v>61</v>
      </c>
      <c r="F39" s="11">
        <v>70</v>
      </c>
      <c r="G39" s="11">
        <v>83</v>
      </c>
      <c r="H39" s="11">
        <v>92</v>
      </c>
    </row>
    <row r="40" spans="1:8" x14ac:dyDescent="0.25">
      <c r="A40">
        <v>27</v>
      </c>
      <c r="B40" s="11">
        <v>33.1</v>
      </c>
      <c r="C40" s="11">
        <v>42.2</v>
      </c>
      <c r="D40" s="11">
        <v>53</v>
      </c>
      <c r="E40" s="11">
        <v>59</v>
      </c>
      <c r="F40" s="11">
        <v>68</v>
      </c>
      <c r="G40" s="11">
        <v>81</v>
      </c>
      <c r="H40" s="11">
        <v>90</v>
      </c>
    </row>
    <row r="41" spans="1:8" x14ac:dyDescent="0.25">
      <c r="A41">
        <v>28</v>
      </c>
      <c r="B41" s="11">
        <v>32.4</v>
      </c>
      <c r="C41" s="11">
        <v>41.6</v>
      </c>
      <c r="D41" s="11">
        <v>52</v>
      </c>
      <c r="E41" s="11">
        <v>58</v>
      </c>
      <c r="F41" s="11">
        <v>67</v>
      </c>
      <c r="G41" s="11">
        <v>79</v>
      </c>
      <c r="H41" s="11">
        <v>89</v>
      </c>
    </row>
    <row r="42" spans="1:8" x14ac:dyDescent="0.25">
      <c r="A42">
        <v>29</v>
      </c>
      <c r="B42" s="11">
        <v>31.8</v>
      </c>
      <c r="C42" s="11">
        <v>40.799999999999997</v>
      </c>
      <c r="D42" s="11">
        <v>51</v>
      </c>
      <c r="E42" s="11">
        <v>57</v>
      </c>
      <c r="F42" s="11">
        <v>66</v>
      </c>
      <c r="G42" s="11">
        <v>77</v>
      </c>
      <c r="H42" s="11">
        <v>87</v>
      </c>
    </row>
    <row r="43" spans="1:8" x14ac:dyDescent="0.25">
      <c r="A43">
        <v>30</v>
      </c>
      <c r="B43" s="11">
        <v>31.3</v>
      </c>
      <c r="C43" s="11">
        <v>40.1</v>
      </c>
      <c r="D43" s="11">
        <v>49.9</v>
      </c>
      <c r="E43" s="11">
        <v>56</v>
      </c>
      <c r="F43" s="11">
        <v>64</v>
      </c>
      <c r="G43" s="11">
        <v>76</v>
      </c>
      <c r="H43" s="11">
        <v>85</v>
      </c>
    </row>
    <row r="44" spans="1:8" x14ac:dyDescent="0.25">
      <c r="A44">
        <v>32</v>
      </c>
      <c r="B44" s="11">
        <v>30.2</v>
      </c>
      <c r="C44" s="11">
        <v>38.700000000000003</v>
      </c>
      <c r="D44" s="11">
        <v>48.1</v>
      </c>
      <c r="E44" s="11">
        <v>54</v>
      </c>
      <c r="F44" s="11">
        <v>62</v>
      </c>
      <c r="G44" s="11">
        <v>73</v>
      </c>
      <c r="H44" s="11">
        <v>82</v>
      </c>
    </row>
    <row r="45" spans="1:8" x14ac:dyDescent="0.25">
      <c r="A45">
        <v>34</v>
      </c>
      <c r="B45" s="11">
        <v>29.2</v>
      </c>
      <c r="C45" s="11">
        <v>37.4</v>
      </c>
      <c r="D45" s="11">
        <v>46.5</v>
      </c>
      <c r="E45" s="11">
        <v>52</v>
      </c>
      <c r="F45" s="11">
        <v>60</v>
      </c>
      <c r="G45" s="11">
        <v>70</v>
      </c>
      <c r="H45" s="11">
        <v>79</v>
      </c>
    </row>
    <row r="46" spans="1:8" x14ac:dyDescent="0.25">
      <c r="A46">
        <v>36</v>
      </c>
      <c r="B46" s="11">
        <v>28.3</v>
      </c>
      <c r="C46" s="11">
        <v>36.299999999999997</v>
      </c>
      <c r="D46" s="11">
        <v>45</v>
      </c>
      <c r="E46" s="11">
        <v>50</v>
      </c>
      <c r="F46" s="11">
        <v>58</v>
      </c>
      <c r="G46" s="11">
        <v>68</v>
      </c>
      <c r="H46" s="11">
        <v>76</v>
      </c>
    </row>
    <row r="47" spans="1:8" x14ac:dyDescent="0.25">
      <c r="A47">
        <v>38</v>
      </c>
      <c r="B47" s="11">
        <v>27.5</v>
      </c>
      <c r="C47" s="11">
        <v>35.200000000000003</v>
      </c>
      <c r="D47" s="11">
        <v>43.6</v>
      </c>
      <c r="E47" s="11">
        <v>48.8</v>
      </c>
      <c r="F47" s="11">
        <v>56</v>
      </c>
      <c r="G47" s="11">
        <v>66</v>
      </c>
      <c r="H47" s="11">
        <v>74</v>
      </c>
    </row>
    <row r="48" spans="1:8" x14ac:dyDescent="0.25">
      <c r="A48">
        <v>40</v>
      </c>
      <c r="B48" s="11">
        <v>26.7</v>
      </c>
      <c r="C48" s="11">
        <v>34.200000000000003</v>
      </c>
      <c r="D48" s="11">
        <v>42.3</v>
      </c>
      <c r="E48" s="11">
        <v>47.3</v>
      </c>
      <c r="F48" s="11">
        <v>54</v>
      </c>
      <c r="G48" s="11">
        <v>64</v>
      </c>
      <c r="H48" s="11">
        <v>71</v>
      </c>
    </row>
    <row r="49" spans="1:8" x14ac:dyDescent="0.25">
      <c r="A49">
        <v>45</v>
      </c>
      <c r="B49" s="11">
        <v>25</v>
      </c>
      <c r="C49" s="11">
        <v>32</v>
      </c>
      <c r="D49" s="11">
        <v>39.5</v>
      </c>
      <c r="E49" s="11">
        <v>44.1</v>
      </c>
      <c r="F49" s="11">
        <v>51</v>
      </c>
      <c r="G49" s="11">
        <v>59</v>
      </c>
      <c r="H49" s="11">
        <v>66</v>
      </c>
    </row>
    <row r="50" spans="1:8" x14ac:dyDescent="0.25">
      <c r="A50">
        <v>50</v>
      </c>
      <c r="B50" s="11">
        <v>23.6</v>
      </c>
      <c r="C50" s="11">
        <v>30.1</v>
      </c>
      <c r="D50" s="11">
        <v>37.1</v>
      </c>
      <c r="E50" s="11">
        <v>41.4</v>
      </c>
      <c r="F50" s="11">
        <v>47.3</v>
      </c>
      <c r="G50" s="11">
        <v>55</v>
      </c>
      <c r="H50" s="11">
        <v>62</v>
      </c>
    </row>
    <row r="51" spans="1:8" x14ac:dyDescent="0.25">
      <c r="A51">
        <v>55</v>
      </c>
      <c r="B51" s="11">
        <v>22.3</v>
      </c>
      <c r="C51" s="11">
        <v>28.5</v>
      </c>
      <c r="D51" s="11">
        <v>35</v>
      </c>
      <c r="E51" s="11">
        <v>39</v>
      </c>
      <c r="F51" s="11">
        <v>44.6</v>
      </c>
      <c r="G51" s="11">
        <v>52</v>
      </c>
      <c r="H51" s="11">
        <v>58</v>
      </c>
    </row>
    <row r="52" spans="1:8" x14ac:dyDescent="0.25">
      <c r="A52">
        <v>60</v>
      </c>
      <c r="B52" s="11">
        <v>21.2</v>
      </c>
      <c r="C52" s="11">
        <v>27.1</v>
      </c>
      <c r="D52" s="11">
        <v>33.200000000000003</v>
      </c>
      <c r="E52" s="11">
        <v>37</v>
      </c>
      <c r="F52" s="11">
        <v>42.2</v>
      </c>
      <c r="G52" s="11">
        <v>49.3</v>
      </c>
      <c r="H52" s="11">
        <v>55</v>
      </c>
    </row>
    <row r="53" spans="1:8" x14ac:dyDescent="0.25">
      <c r="A53">
        <v>75</v>
      </c>
      <c r="B53" s="11">
        <v>18.3</v>
      </c>
      <c r="C53" s="11">
        <v>23.4</v>
      </c>
      <c r="D53" s="11">
        <v>28.7</v>
      </c>
      <c r="E53" s="11">
        <v>31.9</v>
      </c>
      <c r="F53" s="11">
        <v>36.4</v>
      </c>
      <c r="G53" s="11">
        <v>42.6</v>
      </c>
      <c r="H53" s="11">
        <v>47.4</v>
      </c>
    </row>
    <row r="54" spans="1:8" x14ac:dyDescent="0.25">
      <c r="A54">
        <v>90</v>
      </c>
      <c r="B54" s="11">
        <v>16.2</v>
      </c>
      <c r="C54" s="11">
        <v>20.7</v>
      </c>
      <c r="D54" s="11">
        <v>25.4</v>
      </c>
      <c r="E54" s="11">
        <v>28.2</v>
      </c>
      <c r="F54" s="11">
        <v>32.299999999999997</v>
      </c>
      <c r="G54" s="11">
        <v>37.700000000000003</v>
      </c>
      <c r="H54" s="11">
        <v>41.9</v>
      </c>
    </row>
    <row r="55" spans="1:8" x14ac:dyDescent="0.25">
      <c r="A55">
        <v>105</v>
      </c>
      <c r="B55" s="11">
        <v>14.6</v>
      </c>
      <c r="C55" s="11">
        <v>18.600000000000001</v>
      </c>
      <c r="D55" s="11">
        <v>22.9</v>
      </c>
      <c r="E55" s="11">
        <v>25.4</v>
      </c>
      <c r="F55" s="11">
        <v>29.1</v>
      </c>
      <c r="G55" s="11">
        <v>34</v>
      </c>
      <c r="H55" s="11">
        <v>37.799999999999997</v>
      </c>
    </row>
    <row r="56" spans="1:8" x14ac:dyDescent="0.25">
      <c r="A56">
        <v>120</v>
      </c>
      <c r="B56" s="11">
        <v>13.4</v>
      </c>
      <c r="C56" s="11">
        <v>17</v>
      </c>
      <c r="D56" s="11">
        <v>20.9</v>
      </c>
      <c r="E56" s="11">
        <v>23.2</v>
      </c>
      <c r="F56" s="11">
        <v>26.5</v>
      </c>
      <c r="G56" s="11">
        <v>31</v>
      </c>
      <c r="H56" s="11">
        <v>34.5</v>
      </c>
    </row>
    <row r="57" spans="1:8" x14ac:dyDescent="0.25">
      <c r="A57">
        <v>135</v>
      </c>
      <c r="B57" s="11">
        <v>12.3</v>
      </c>
      <c r="C57" s="11">
        <v>15.7</v>
      </c>
      <c r="D57" s="11">
        <v>19.3</v>
      </c>
      <c r="E57" s="11">
        <v>21.4</v>
      </c>
      <c r="F57" s="11">
        <v>24.5</v>
      </c>
      <c r="G57" s="11">
        <v>28.6</v>
      </c>
      <c r="H57" s="11">
        <v>31.8</v>
      </c>
    </row>
    <row r="58" spans="1:8" x14ac:dyDescent="0.25">
      <c r="A58">
        <v>150</v>
      </c>
      <c r="B58" s="11">
        <v>11.5</v>
      </c>
      <c r="C58" s="11">
        <v>14.6</v>
      </c>
      <c r="D58" s="11">
        <v>17.899999999999999</v>
      </c>
      <c r="E58" s="11">
        <v>19.899999999999999</v>
      </c>
      <c r="F58" s="11">
        <v>22.8</v>
      </c>
      <c r="G58" s="11">
        <v>26.6</v>
      </c>
      <c r="H58" s="11">
        <v>29.6</v>
      </c>
    </row>
    <row r="59" spans="1:8" x14ac:dyDescent="0.25">
      <c r="A59">
        <v>165</v>
      </c>
      <c r="B59" s="11">
        <v>10.7</v>
      </c>
      <c r="C59" s="11">
        <v>13.7</v>
      </c>
      <c r="D59" s="11">
        <v>16.8</v>
      </c>
      <c r="E59" s="11">
        <v>18.7</v>
      </c>
      <c r="F59" s="11">
        <v>21.3</v>
      </c>
      <c r="G59" s="11">
        <v>24.9</v>
      </c>
      <c r="H59" s="11">
        <v>27.7</v>
      </c>
    </row>
    <row r="60" spans="1:8" x14ac:dyDescent="0.25">
      <c r="A60">
        <v>180</v>
      </c>
      <c r="B60" s="11">
        <v>10.1</v>
      </c>
      <c r="C60" s="11">
        <v>12.9</v>
      </c>
      <c r="D60" s="11">
        <v>15.8</v>
      </c>
      <c r="E60" s="11">
        <v>17.600000000000001</v>
      </c>
      <c r="F60" s="11">
        <v>20.100000000000001</v>
      </c>
      <c r="G60" s="11">
        <v>23.5</v>
      </c>
      <c r="H60" s="11">
        <v>26.1</v>
      </c>
    </row>
    <row r="61" spans="1:8" x14ac:dyDescent="0.25">
      <c r="A61">
        <v>195</v>
      </c>
      <c r="B61" s="11">
        <v>9.58</v>
      </c>
      <c r="C61" s="11">
        <v>12.2</v>
      </c>
      <c r="D61" s="11">
        <v>15</v>
      </c>
      <c r="E61" s="11">
        <v>16.600000000000001</v>
      </c>
      <c r="F61" s="11">
        <v>19</v>
      </c>
      <c r="G61" s="11">
        <v>22.2</v>
      </c>
      <c r="H61" s="11">
        <v>24.7</v>
      </c>
    </row>
    <row r="62" spans="1:8" x14ac:dyDescent="0.25">
      <c r="A62">
        <v>210</v>
      </c>
      <c r="B62" s="11">
        <v>9.1</v>
      </c>
      <c r="C62" s="11">
        <v>11.6</v>
      </c>
      <c r="D62" s="11">
        <v>14.2</v>
      </c>
      <c r="E62" s="11">
        <v>15.8</v>
      </c>
      <c r="F62" s="11">
        <v>18.100000000000001</v>
      </c>
      <c r="G62" s="11">
        <v>21.1</v>
      </c>
      <c r="H62" s="11">
        <v>23.5</v>
      </c>
    </row>
    <row r="63" spans="1:8" x14ac:dyDescent="0.25">
      <c r="A63">
        <v>225</v>
      </c>
      <c r="B63" s="11">
        <v>8.68</v>
      </c>
      <c r="C63" s="11">
        <v>11.1</v>
      </c>
      <c r="D63" s="11">
        <v>13.6</v>
      </c>
      <c r="E63" s="11">
        <v>15.1</v>
      </c>
      <c r="F63" s="11">
        <v>17.2</v>
      </c>
      <c r="G63" s="11">
        <v>20.100000000000001</v>
      </c>
      <c r="H63" s="11">
        <v>22.4</v>
      </c>
    </row>
    <row r="64" spans="1:8" x14ac:dyDescent="0.25">
      <c r="A64">
        <v>240</v>
      </c>
      <c r="B64" s="11">
        <v>8.3000000000000007</v>
      </c>
      <c r="C64" s="11">
        <v>10.6</v>
      </c>
      <c r="D64" s="11">
        <v>13</v>
      </c>
      <c r="E64" s="11">
        <v>14.4</v>
      </c>
      <c r="F64" s="11">
        <v>16.5</v>
      </c>
      <c r="G64" s="11">
        <v>19.3</v>
      </c>
      <c r="H64" s="11">
        <v>21.4</v>
      </c>
    </row>
    <row r="65" spans="1:10" x14ac:dyDescent="0.25">
      <c r="A65">
        <v>270</v>
      </c>
      <c r="B65" s="11">
        <v>7.66</v>
      </c>
      <c r="C65" s="11">
        <v>9.75</v>
      </c>
      <c r="D65" s="11">
        <v>12</v>
      </c>
      <c r="E65" s="11">
        <v>13.3</v>
      </c>
      <c r="F65" s="11">
        <v>15.2</v>
      </c>
      <c r="G65" s="11">
        <v>17.8</v>
      </c>
      <c r="H65" s="11">
        <v>19.8</v>
      </c>
    </row>
    <row r="66" spans="1:10" x14ac:dyDescent="0.25">
      <c r="A66">
        <v>300</v>
      </c>
      <c r="B66" s="11">
        <v>7.12</v>
      </c>
      <c r="C66" s="11">
        <v>9.07</v>
      </c>
      <c r="D66" s="11">
        <v>11.1</v>
      </c>
      <c r="E66" s="11">
        <v>12.4</v>
      </c>
      <c r="F66" s="11">
        <v>14.1</v>
      </c>
      <c r="G66" s="11">
        <v>16.5</v>
      </c>
      <c r="H66" s="11">
        <v>18.399999999999999</v>
      </c>
      <c r="J66" t="s">
        <v>51</v>
      </c>
    </row>
    <row r="67" spans="1:10" x14ac:dyDescent="0.25">
      <c r="A67">
        <v>360</v>
      </c>
      <c r="B67" s="11">
        <v>6.28</v>
      </c>
      <c r="C67" s="11">
        <v>8</v>
      </c>
      <c r="D67" s="11">
        <v>9.82</v>
      </c>
      <c r="E67" s="11">
        <v>10.9</v>
      </c>
      <c r="F67" s="11">
        <v>12.5</v>
      </c>
      <c r="G67" s="11">
        <v>14.6</v>
      </c>
      <c r="H67" s="11">
        <v>16.2</v>
      </c>
      <c r="J67">
        <v>6</v>
      </c>
    </row>
    <row r="68" spans="1:10" x14ac:dyDescent="0.25">
      <c r="A68">
        <v>420</v>
      </c>
      <c r="B68" s="11">
        <v>5.65</v>
      </c>
      <c r="C68" s="11">
        <v>7.2</v>
      </c>
      <c r="D68" s="11">
        <v>8.83</v>
      </c>
      <c r="E68" s="11">
        <v>9.82</v>
      </c>
      <c r="F68" s="11">
        <v>11.2</v>
      </c>
      <c r="G68" s="11">
        <v>13.1</v>
      </c>
      <c r="H68" s="11">
        <v>14.6</v>
      </c>
      <c r="J68">
        <v>7</v>
      </c>
    </row>
    <row r="69" spans="1:10" x14ac:dyDescent="0.25">
      <c r="A69">
        <v>480</v>
      </c>
      <c r="B69" s="11">
        <v>5.16</v>
      </c>
      <c r="C69" s="11">
        <v>6.57</v>
      </c>
      <c r="D69" s="11">
        <v>8.06</v>
      </c>
      <c r="E69" s="11">
        <v>8.9600000000000009</v>
      </c>
      <c r="F69" s="11">
        <v>10.199999999999999</v>
      </c>
      <c r="G69" s="11">
        <v>12</v>
      </c>
      <c r="H69" s="11">
        <v>13.3</v>
      </c>
      <c r="J69">
        <v>8</v>
      </c>
    </row>
    <row r="70" spans="1:10" x14ac:dyDescent="0.25">
      <c r="A70">
        <v>540</v>
      </c>
      <c r="B70" s="11">
        <v>4.76</v>
      </c>
      <c r="C70" s="11">
        <v>6.06</v>
      </c>
      <c r="D70" s="11">
        <v>7.43</v>
      </c>
      <c r="E70" s="11">
        <v>8.27</v>
      </c>
      <c r="F70" s="11">
        <v>9.44</v>
      </c>
      <c r="G70" s="11">
        <v>11</v>
      </c>
      <c r="H70" s="11">
        <v>12.3</v>
      </c>
      <c r="J70">
        <v>9</v>
      </c>
    </row>
    <row r="71" spans="1:10" x14ac:dyDescent="0.25">
      <c r="A71">
        <v>600</v>
      </c>
      <c r="B71" s="11">
        <v>4.43</v>
      </c>
      <c r="C71" s="11">
        <v>5.64</v>
      </c>
      <c r="D71" s="11">
        <v>6.92</v>
      </c>
      <c r="E71" s="11">
        <v>7.69</v>
      </c>
      <c r="F71" s="11">
        <v>8.7899999999999991</v>
      </c>
      <c r="G71" s="11">
        <v>10.3</v>
      </c>
      <c r="H71" s="11">
        <v>11.4</v>
      </c>
      <c r="J71">
        <v>10</v>
      </c>
    </row>
    <row r="72" spans="1:10" x14ac:dyDescent="0.25">
      <c r="A72">
        <v>660</v>
      </c>
      <c r="B72" s="11">
        <v>4.1500000000000004</v>
      </c>
      <c r="C72" s="11">
        <v>5.28</v>
      </c>
      <c r="D72" s="11">
        <v>6.48</v>
      </c>
      <c r="E72" s="11">
        <v>7.21</v>
      </c>
      <c r="F72" s="11">
        <v>8.23</v>
      </c>
      <c r="G72" s="11">
        <v>9.61</v>
      </c>
      <c r="H72" s="11">
        <v>10.7</v>
      </c>
      <c r="J72">
        <v>11</v>
      </c>
    </row>
    <row r="73" spans="1:10" x14ac:dyDescent="0.25">
      <c r="A73">
        <v>720</v>
      </c>
      <c r="B73" s="11">
        <v>3.91</v>
      </c>
      <c r="C73" s="11">
        <v>4.9800000000000004</v>
      </c>
      <c r="D73" s="11">
        <v>6.11</v>
      </c>
      <c r="E73" s="11">
        <v>6.79</v>
      </c>
      <c r="F73" s="11">
        <v>7.75</v>
      </c>
      <c r="G73" s="11">
        <v>9.06</v>
      </c>
      <c r="H73" s="11">
        <v>10.1</v>
      </c>
      <c r="J73">
        <v>12</v>
      </c>
    </row>
    <row r="74" spans="1:10" x14ac:dyDescent="0.25">
      <c r="A74">
        <v>840</v>
      </c>
      <c r="B74" s="11">
        <v>3.51</v>
      </c>
      <c r="C74" s="11">
        <v>4.47</v>
      </c>
      <c r="D74" s="11">
        <v>5.51</v>
      </c>
      <c r="E74" s="11">
        <v>6.14</v>
      </c>
      <c r="F74" s="11">
        <v>7.02</v>
      </c>
      <c r="G74" s="11">
        <v>8.2200000000000006</v>
      </c>
      <c r="H74" s="11">
        <v>9.16</v>
      </c>
      <c r="J74">
        <v>14</v>
      </c>
    </row>
    <row r="75" spans="1:10" x14ac:dyDescent="0.25">
      <c r="A75">
        <v>960</v>
      </c>
      <c r="B75" s="11">
        <v>3.19</v>
      </c>
      <c r="C75" s="11">
        <v>4.07</v>
      </c>
      <c r="D75" s="11">
        <v>5.03</v>
      </c>
      <c r="E75" s="11">
        <v>5.62</v>
      </c>
      <c r="F75" s="11">
        <v>6.44</v>
      </c>
      <c r="G75" s="11">
        <v>7.55</v>
      </c>
      <c r="H75" s="11">
        <v>8.43</v>
      </c>
      <c r="J75">
        <v>16</v>
      </c>
    </row>
    <row r="76" spans="1:10" x14ac:dyDescent="0.25">
      <c r="A76">
        <v>1080</v>
      </c>
      <c r="B76" s="11">
        <v>2.93</v>
      </c>
      <c r="C76" s="11">
        <v>3.75</v>
      </c>
      <c r="D76" s="11">
        <v>4.6500000000000004</v>
      </c>
      <c r="E76" s="11">
        <v>5.2</v>
      </c>
      <c r="F76" s="11">
        <v>5.97</v>
      </c>
      <c r="G76" s="11">
        <v>7.01</v>
      </c>
      <c r="H76" s="11">
        <v>7.83</v>
      </c>
      <c r="J76">
        <v>18</v>
      </c>
    </row>
    <row r="77" spans="1:10" x14ac:dyDescent="0.25">
      <c r="A77">
        <v>1200</v>
      </c>
      <c r="B77" s="11">
        <v>2.72</v>
      </c>
      <c r="C77" s="11">
        <v>3.48</v>
      </c>
      <c r="D77" s="11">
        <v>4.33</v>
      </c>
      <c r="E77" s="11">
        <v>4.8499999999999996</v>
      </c>
      <c r="F77" s="11">
        <v>5.57</v>
      </c>
      <c r="G77" s="11">
        <v>6.55</v>
      </c>
      <c r="H77" s="11">
        <v>7.33</v>
      </c>
      <c r="J77">
        <v>20</v>
      </c>
    </row>
    <row r="78" spans="1:10" x14ac:dyDescent="0.25">
      <c r="A78">
        <v>1320</v>
      </c>
      <c r="B78" s="11">
        <v>2.54</v>
      </c>
      <c r="C78" s="11">
        <v>3.26</v>
      </c>
      <c r="D78" s="11">
        <v>4.0599999999999996</v>
      </c>
      <c r="E78" s="11">
        <v>4.55</v>
      </c>
      <c r="F78" s="11">
        <v>5.23</v>
      </c>
      <c r="G78" s="11">
        <v>6.16</v>
      </c>
      <c r="H78" s="11">
        <v>6.9</v>
      </c>
      <c r="J78">
        <v>22</v>
      </c>
    </row>
    <row r="79" spans="1:10" x14ac:dyDescent="0.25">
      <c r="A79">
        <v>1440</v>
      </c>
      <c r="B79" s="11">
        <v>2.39</v>
      </c>
      <c r="C79" s="11">
        <v>3.06</v>
      </c>
      <c r="D79" s="11">
        <v>3.82</v>
      </c>
      <c r="E79" s="11">
        <v>4.29</v>
      </c>
      <c r="F79" s="11">
        <v>4.9400000000000004</v>
      </c>
      <c r="G79" s="11">
        <v>5.83</v>
      </c>
      <c r="H79" s="11">
        <v>6.53</v>
      </c>
      <c r="J79">
        <v>24</v>
      </c>
    </row>
    <row r="80" spans="1:10" x14ac:dyDescent="0.25">
      <c r="A80">
        <v>1800</v>
      </c>
      <c r="B80" s="11">
        <v>2.0299999999999998</v>
      </c>
      <c r="C80" s="11">
        <v>2.61</v>
      </c>
      <c r="D80" s="11">
        <v>3.27</v>
      </c>
      <c r="E80" s="11">
        <v>3.69</v>
      </c>
      <c r="F80" s="11">
        <v>4.26</v>
      </c>
      <c r="G80" s="11">
        <v>5.04</v>
      </c>
      <c r="H80" s="11">
        <v>5.66</v>
      </c>
      <c r="J80">
        <v>30</v>
      </c>
    </row>
    <row r="81" spans="1:10" x14ac:dyDescent="0.25">
      <c r="A81">
        <v>2160</v>
      </c>
      <c r="B81" s="11">
        <v>1.77</v>
      </c>
      <c r="C81" s="11">
        <v>2.2799999999999998</v>
      </c>
      <c r="D81" s="11">
        <v>2.88</v>
      </c>
      <c r="E81" s="11">
        <v>3.25</v>
      </c>
      <c r="F81" s="11">
        <v>3.76</v>
      </c>
      <c r="G81" s="11">
        <v>4.46</v>
      </c>
      <c r="H81" s="11">
        <v>5.0199999999999996</v>
      </c>
      <c r="J81">
        <v>36</v>
      </c>
    </row>
    <row r="82" spans="1:10" x14ac:dyDescent="0.25">
      <c r="A82">
        <v>2520</v>
      </c>
      <c r="B82" s="11">
        <v>1.57</v>
      </c>
      <c r="C82" s="11">
        <v>2.0299999999999998</v>
      </c>
      <c r="D82" s="11">
        <v>2.57</v>
      </c>
      <c r="E82" s="11">
        <v>2.91</v>
      </c>
      <c r="F82" s="11">
        <v>3.38</v>
      </c>
      <c r="G82" s="11">
        <v>4.01</v>
      </c>
      <c r="H82" s="11">
        <v>4.5199999999999996</v>
      </c>
      <c r="J82">
        <v>42</v>
      </c>
    </row>
    <row r="83" spans="1:10" x14ac:dyDescent="0.25">
      <c r="A83">
        <v>2880</v>
      </c>
      <c r="B83" s="11">
        <v>1.42</v>
      </c>
      <c r="C83" s="11">
        <v>1.83</v>
      </c>
      <c r="D83" s="11">
        <v>2.33</v>
      </c>
      <c r="E83" s="11">
        <v>2.64</v>
      </c>
      <c r="F83" s="11">
        <v>3.07</v>
      </c>
      <c r="G83" s="11">
        <v>3.66</v>
      </c>
      <c r="H83" s="11">
        <v>4.13</v>
      </c>
      <c r="J83">
        <v>48</v>
      </c>
    </row>
    <row r="84" spans="1:10" x14ac:dyDescent="0.25">
      <c r="A84">
        <v>3240</v>
      </c>
      <c r="B84" s="11">
        <v>1.29</v>
      </c>
      <c r="C84" s="11">
        <v>1.67</v>
      </c>
      <c r="D84" s="11">
        <v>2.13</v>
      </c>
      <c r="E84" s="11">
        <v>2.42</v>
      </c>
      <c r="F84" s="11">
        <v>2.82</v>
      </c>
      <c r="G84" s="11">
        <v>3.36</v>
      </c>
      <c r="H84" s="11">
        <v>3.8</v>
      </c>
      <c r="J84">
        <v>54</v>
      </c>
    </row>
    <row r="85" spans="1:10" x14ac:dyDescent="0.25">
      <c r="A85">
        <v>3600</v>
      </c>
      <c r="B85" s="11">
        <v>1.18</v>
      </c>
      <c r="C85" s="11">
        <v>1.53</v>
      </c>
      <c r="D85" s="11">
        <v>1.96</v>
      </c>
      <c r="E85" s="11">
        <v>2.23</v>
      </c>
      <c r="F85" s="11">
        <v>2.6</v>
      </c>
      <c r="G85" s="11">
        <v>3.11</v>
      </c>
      <c r="H85" s="11">
        <v>3.52</v>
      </c>
      <c r="J85">
        <v>60</v>
      </c>
    </row>
    <row r="86" spans="1:10" x14ac:dyDescent="0.25">
      <c r="A86">
        <v>3960</v>
      </c>
      <c r="B86" s="11">
        <v>1.0900000000000001</v>
      </c>
      <c r="C86" s="11">
        <v>1.42</v>
      </c>
      <c r="D86" s="11">
        <v>1.82</v>
      </c>
      <c r="E86" s="11">
        <v>2.0699999999999998</v>
      </c>
      <c r="F86" s="11">
        <v>2.42</v>
      </c>
      <c r="G86" s="11">
        <v>2.9</v>
      </c>
      <c r="H86" s="11">
        <v>3.28</v>
      </c>
      <c r="J86">
        <v>66</v>
      </c>
    </row>
    <row r="87" spans="1:10" x14ac:dyDescent="0.25">
      <c r="A87">
        <v>4320</v>
      </c>
      <c r="B87" s="11">
        <v>1.01</v>
      </c>
      <c r="C87" s="11">
        <v>1.31</v>
      </c>
      <c r="D87" s="11">
        <v>1.69</v>
      </c>
      <c r="E87" s="11">
        <v>1.93</v>
      </c>
      <c r="F87" s="11">
        <v>2.2599999999999998</v>
      </c>
      <c r="G87" s="11">
        <v>2.71</v>
      </c>
      <c r="H87" s="11">
        <v>3.07</v>
      </c>
      <c r="J87">
        <v>72</v>
      </c>
    </row>
    <row r="88" spans="1:10" x14ac:dyDescent="0.25">
      <c r="B88" s="11"/>
      <c r="C88" s="11"/>
      <c r="D88" s="11"/>
      <c r="E88" s="11"/>
      <c r="F88" s="11"/>
      <c r="G88" s="11"/>
      <c r="H88" s="11"/>
    </row>
    <row r="90" spans="1:10" x14ac:dyDescent="0.25">
      <c r="A90" s="19" t="s">
        <v>43</v>
      </c>
    </row>
    <row r="91" spans="1:10" x14ac:dyDescent="0.25">
      <c r="A91" s="9" t="s">
        <v>52</v>
      </c>
      <c r="B91" s="9" t="s">
        <v>38</v>
      </c>
      <c r="C91" s="9" t="s">
        <v>37</v>
      </c>
      <c r="D91" s="9" t="s">
        <v>36</v>
      </c>
      <c r="E91" s="9" t="s">
        <v>9</v>
      </c>
      <c r="F91" s="9" t="s">
        <v>35</v>
      </c>
      <c r="G91" s="9" t="s">
        <v>34</v>
      </c>
      <c r="H91" s="9" t="s">
        <v>33</v>
      </c>
    </row>
    <row r="92" spans="1:10" x14ac:dyDescent="0.25">
      <c r="A92">
        <v>5</v>
      </c>
      <c r="B92" s="11">
        <v>74</v>
      </c>
      <c r="C92" s="11">
        <v>97</v>
      </c>
      <c r="D92" s="11">
        <v>129</v>
      </c>
      <c r="E92" s="11">
        <v>150</v>
      </c>
      <c r="F92" s="11">
        <v>178</v>
      </c>
      <c r="G92" s="11">
        <v>217</v>
      </c>
      <c r="H92" s="11">
        <v>250</v>
      </c>
    </row>
    <row r="93" spans="1:10" x14ac:dyDescent="0.25">
      <c r="A93">
        <v>5.5</v>
      </c>
      <c r="B93" s="11">
        <v>71</v>
      </c>
      <c r="C93" s="11">
        <v>94</v>
      </c>
      <c r="D93" s="11">
        <v>125</v>
      </c>
      <c r="E93" s="11">
        <v>145</v>
      </c>
      <c r="F93" s="11">
        <v>172</v>
      </c>
      <c r="G93" s="11">
        <v>210</v>
      </c>
      <c r="H93" s="11">
        <v>241</v>
      </c>
    </row>
    <row r="94" spans="1:10" x14ac:dyDescent="0.25">
      <c r="A94">
        <v>6</v>
      </c>
      <c r="B94" s="11">
        <v>69</v>
      </c>
      <c r="C94" s="11">
        <v>91</v>
      </c>
      <c r="D94" s="11">
        <v>121</v>
      </c>
      <c r="E94" s="11">
        <v>140</v>
      </c>
      <c r="F94" s="11">
        <v>166</v>
      </c>
      <c r="G94" s="11">
        <v>203</v>
      </c>
      <c r="H94" s="11">
        <v>234</v>
      </c>
    </row>
    <row r="95" spans="1:10" x14ac:dyDescent="0.25">
      <c r="A95">
        <v>6.5</v>
      </c>
      <c r="B95" s="11">
        <v>67</v>
      </c>
      <c r="C95" s="11">
        <v>88</v>
      </c>
      <c r="D95" s="11">
        <v>117</v>
      </c>
      <c r="E95" s="11">
        <v>136</v>
      </c>
      <c r="F95" s="11">
        <v>162</v>
      </c>
      <c r="G95" s="11">
        <v>197</v>
      </c>
      <c r="H95" s="11">
        <v>227</v>
      </c>
    </row>
    <row r="96" spans="1:10" x14ac:dyDescent="0.25">
      <c r="A96">
        <v>7</v>
      </c>
      <c r="B96" s="11">
        <v>65</v>
      </c>
      <c r="C96" s="11">
        <v>86</v>
      </c>
      <c r="D96" s="11">
        <v>114</v>
      </c>
      <c r="E96" s="11">
        <v>132</v>
      </c>
      <c r="F96" s="11">
        <v>157</v>
      </c>
      <c r="G96" s="11">
        <v>192</v>
      </c>
      <c r="H96" s="11">
        <v>220</v>
      </c>
    </row>
    <row r="97" spans="1:8" x14ac:dyDescent="0.25">
      <c r="A97">
        <v>7.5</v>
      </c>
      <c r="B97" s="11">
        <v>64</v>
      </c>
      <c r="C97" s="11">
        <v>84</v>
      </c>
      <c r="D97" s="11">
        <v>111</v>
      </c>
      <c r="E97" s="11">
        <v>129</v>
      </c>
      <c r="F97" s="11">
        <v>153</v>
      </c>
      <c r="G97" s="11">
        <v>187</v>
      </c>
      <c r="H97" s="11">
        <v>214</v>
      </c>
    </row>
    <row r="98" spans="1:8" x14ac:dyDescent="0.25">
      <c r="A98">
        <v>8</v>
      </c>
      <c r="B98" s="11">
        <v>62</v>
      </c>
      <c r="C98" s="11">
        <v>81</v>
      </c>
      <c r="D98" s="11">
        <v>108</v>
      </c>
      <c r="E98" s="11">
        <v>125</v>
      </c>
      <c r="F98" s="11">
        <v>149</v>
      </c>
      <c r="G98" s="11">
        <v>182</v>
      </c>
      <c r="H98" s="11">
        <v>209</v>
      </c>
    </row>
    <row r="99" spans="1:8" x14ac:dyDescent="0.25">
      <c r="A99">
        <v>8.5</v>
      </c>
      <c r="B99" s="11">
        <v>60</v>
      </c>
      <c r="C99" s="11">
        <v>79</v>
      </c>
      <c r="D99" s="11">
        <v>105</v>
      </c>
      <c r="E99" s="11">
        <v>122</v>
      </c>
      <c r="F99" s="11">
        <v>145</v>
      </c>
      <c r="G99" s="11">
        <v>177</v>
      </c>
      <c r="H99" s="11">
        <v>204</v>
      </c>
    </row>
    <row r="100" spans="1:8" x14ac:dyDescent="0.25">
      <c r="A100">
        <v>9</v>
      </c>
      <c r="B100" s="11">
        <v>59</v>
      </c>
      <c r="C100" s="11">
        <v>78</v>
      </c>
      <c r="D100" s="11">
        <v>103</v>
      </c>
      <c r="E100" s="11">
        <v>120</v>
      </c>
      <c r="F100" s="11">
        <v>142</v>
      </c>
      <c r="G100" s="11">
        <v>173</v>
      </c>
      <c r="H100" s="11">
        <v>199</v>
      </c>
    </row>
    <row r="101" spans="1:8" x14ac:dyDescent="0.25">
      <c r="A101">
        <v>9.5</v>
      </c>
      <c r="B101" s="11">
        <v>58</v>
      </c>
      <c r="C101" s="11">
        <v>76</v>
      </c>
      <c r="D101" s="11">
        <v>101</v>
      </c>
      <c r="E101" s="11">
        <v>117</v>
      </c>
      <c r="F101" s="11">
        <v>139</v>
      </c>
      <c r="G101" s="11">
        <v>169</v>
      </c>
      <c r="H101" s="11">
        <v>194</v>
      </c>
    </row>
    <row r="102" spans="1:8" x14ac:dyDescent="0.25">
      <c r="A102">
        <v>10</v>
      </c>
      <c r="B102" s="11">
        <v>56</v>
      </c>
      <c r="C102" s="11">
        <v>74</v>
      </c>
      <c r="D102" s="11">
        <v>98</v>
      </c>
      <c r="E102" s="11">
        <v>114</v>
      </c>
      <c r="F102" s="11">
        <v>136</v>
      </c>
      <c r="G102" s="11">
        <v>166</v>
      </c>
      <c r="H102" s="11">
        <v>190</v>
      </c>
    </row>
    <row r="103" spans="1:8" x14ac:dyDescent="0.25">
      <c r="A103">
        <v>11</v>
      </c>
      <c r="B103" s="11">
        <v>54</v>
      </c>
      <c r="C103" s="11">
        <v>71</v>
      </c>
      <c r="D103" s="11">
        <v>94</v>
      </c>
      <c r="E103" s="11">
        <v>110</v>
      </c>
      <c r="F103" s="11">
        <v>130</v>
      </c>
      <c r="G103" s="11">
        <v>159</v>
      </c>
      <c r="H103" s="11">
        <v>182</v>
      </c>
    </row>
    <row r="104" spans="1:8" x14ac:dyDescent="0.25">
      <c r="A104">
        <v>12</v>
      </c>
      <c r="B104" s="11">
        <v>52</v>
      </c>
      <c r="C104" s="11">
        <v>69</v>
      </c>
      <c r="D104" s="11">
        <v>91</v>
      </c>
      <c r="E104" s="11">
        <v>106</v>
      </c>
      <c r="F104" s="11">
        <v>125</v>
      </c>
      <c r="G104" s="11">
        <v>153</v>
      </c>
      <c r="H104" s="11">
        <v>176</v>
      </c>
    </row>
    <row r="105" spans="1:8" x14ac:dyDescent="0.25">
      <c r="A105">
        <v>13</v>
      </c>
      <c r="B105" s="11">
        <v>50</v>
      </c>
      <c r="C105" s="11">
        <v>66</v>
      </c>
      <c r="D105" s="11">
        <v>88</v>
      </c>
      <c r="E105" s="11">
        <v>102</v>
      </c>
      <c r="F105" s="11">
        <v>121</v>
      </c>
      <c r="G105" s="11">
        <v>147</v>
      </c>
      <c r="H105" s="11">
        <v>169</v>
      </c>
    </row>
    <row r="106" spans="1:8" x14ac:dyDescent="0.25">
      <c r="A106">
        <v>14</v>
      </c>
      <c r="B106" s="11">
        <v>48.6</v>
      </c>
      <c r="C106" s="11">
        <v>64</v>
      </c>
      <c r="D106" s="11">
        <v>85</v>
      </c>
      <c r="E106" s="11">
        <v>98</v>
      </c>
      <c r="F106" s="11">
        <v>117</v>
      </c>
      <c r="G106" s="11">
        <v>142</v>
      </c>
      <c r="H106" s="11">
        <v>164</v>
      </c>
    </row>
    <row r="107" spans="1:8" x14ac:dyDescent="0.25">
      <c r="A107">
        <v>15</v>
      </c>
      <c r="B107" s="11">
        <v>47.1</v>
      </c>
      <c r="C107" s="11">
        <v>62</v>
      </c>
      <c r="D107" s="11">
        <v>82</v>
      </c>
      <c r="E107" s="11">
        <v>95</v>
      </c>
      <c r="F107" s="11">
        <v>113</v>
      </c>
      <c r="G107" s="11">
        <v>138</v>
      </c>
      <c r="H107" s="11">
        <v>158</v>
      </c>
    </row>
    <row r="108" spans="1:8" x14ac:dyDescent="0.25">
      <c r="A108">
        <v>16</v>
      </c>
      <c r="B108" s="11">
        <v>45.7</v>
      </c>
      <c r="C108" s="11">
        <v>60</v>
      </c>
      <c r="D108" s="11">
        <v>79</v>
      </c>
      <c r="E108" s="11">
        <v>92</v>
      </c>
      <c r="F108" s="11">
        <v>110</v>
      </c>
      <c r="G108" s="11">
        <v>134</v>
      </c>
      <c r="H108" s="11">
        <v>153</v>
      </c>
    </row>
    <row r="109" spans="1:8" x14ac:dyDescent="0.25">
      <c r="A109">
        <v>17</v>
      </c>
      <c r="B109" s="11">
        <v>44.4</v>
      </c>
      <c r="C109" s="11">
        <v>58</v>
      </c>
      <c r="D109" s="11">
        <v>77</v>
      </c>
      <c r="E109" s="11">
        <v>90</v>
      </c>
      <c r="F109" s="11">
        <v>106</v>
      </c>
      <c r="G109" s="11">
        <v>130</v>
      </c>
      <c r="H109" s="11">
        <v>149</v>
      </c>
    </row>
    <row r="110" spans="1:8" x14ac:dyDescent="0.25">
      <c r="A110">
        <v>18</v>
      </c>
      <c r="B110" s="11">
        <v>43.2</v>
      </c>
      <c r="C110" s="11">
        <v>57</v>
      </c>
      <c r="D110" s="11">
        <v>75</v>
      </c>
      <c r="E110" s="11">
        <v>87</v>
      </c>
      <c r="F110" s="11">
        <v>103</v>
      </c>
      <c r="G110" s="11">
        <v>126</v>
      </c>
      <c r="H110" s="11">
        <v>145</v>
      </c>
    </row>
    <row r="111" spans="1:8" x14ac:dyDescent="0.25">
      <c r="A111">
        <v>19</v>
      </c>
      <c r="B111" s="11">
        <v>42</v>
      </c>
      <c r="C111" s="11">
        <v>55</v>
      </c>
      <c r="D111" s="11">
        <v>73</v>
      </c>
      <c r="E111" s="11">
        <v>85</v>
      </c>
      <c r="F111" s="11">
        <v>101</v>
      </c>
      <c r="G111" s="11">
        <v>123</v>
      </c>
      <c r="H111" s="11">
        <v>141</v>
      </c>
    </row>
    <row r="112" spans="1:8" x14ac:dyDescent="0.25">
      <c r="A112">
        <v>20</v>
      </c>
      <c r="B112" s="11">
        <v>41</v>
      </c>
      <c r="C112" s="11">
        <v>54</v>
      </c>
      <c r="D112" s="11">
        <v>71</v>
      </c>
      <c r="E112" s="11">
        <v>83</v>
      </c>
      <c r="F112" s="11">
        <v>98</v>
      </c>
      <c r="G112" s="11">
        <v>120</v>
      </c>
      <c r="H112" s="11">
        <v>137</v>
      </c>
    </row>
    <row r="113" spans="1:9" x14ac:dyDescent="0.25">
      <c r="A113">
        <v>21</v>
      </c>
      <c r="B113" s="11">
        <v>40</v>
      </c>
      <c r="C113" s="11">
        <v>53</v>
      </c>
      <c r="D113" s="11">
        <v>70</v>
      </c>
      <c r="E113" s="11">
        <v>81</v>
      </c>
      <c r="F113" s="11">
        <v>96</v>
      </c>
      <c r="G113" s="11">
        <v>117</v>
      </c>
      <c r="H113" s="11">
        <v>134</v>
      </c>
    </row>
    <row r="114" spans="1:9" x14ac:dyDescent="0.25">
      <c r="A114">
        <v>22</v>
      </c>
      <c r="B114" s="11">
        <v>39.1</v>
      </c>
      <c r="C114" s="11">
        <v>51</v>
      </c>
      <c r="D114" s="11">
        <v>68</v>
      </c>
      <c r="E114" s="11">
        <v>79</v>
      </c>
      <c r="F114" s="11">
        <v>93</v>
      </c>
      <c r="G114" s="11">
        <v>114</v>
      </c>
      <c r="H114" s="11">
        <v>131</v>
      </c>
    </row>
    <row r="115" spans="1:9" x14ac:dyDescent="0.25">
      <c r="A115">
        <v>23</v>
      </c>
      <c r="B115">
        <v>38.200000000000003</v>
      </c>
      <c r="C115" s="11">
        <v>50</v>
      </c>
      <c r="D115" s="11">
        <v>66</v>
      </c>
      <c r="E115" s="11">
        <v>77</v>
      </c>
      <c r="F115" s="11">
        <v>91</v>
      </c>
      <c r="G115" s="11">
        <v>112</v>
      </c>
      <c r="H115" s="11">
        <v>128</v>
      </c>
    </row>
    <row r="116" spans="1:9" x14ac:dyDescent="0.25">
      <c r="A116">
        <v>24</v>
      </c>
      <c r="B116" s="7">
        <v>37.4</v>
      </c>
      <c r="C116" s="7">
        <v>49</v>
      </c>
      <c r="D116" s="7">
        <v>65</v>
      </c>
      <c r="E116" s="7">
        <v>75</v>
      </c>
      <c r="F116" s="7">
        <v>89</v>
      </c>
      <c r="G116" s="7">
        <v>109</v>
      </c>
      <c r="H116" s="7">
        <v>125</v>
      </c>
      <c r="I116" s="18"/>
    </row>
    <row r="117" spans="1:9" x14ac:dyDescent="0.25">
      <c r="A117">
        <v>25</v>
      </c>
      <c r="B117" s="11">
        <v>36.6</v>
      </c>
      <c r="C117" s="11">
        <v>48</v>
      </c>
      <c r="D117" s="11">
        <v>64</v>
      </c>
      <c r="E117" s="11">
        <v>74</v>
      </c>
      <c r="F117" s="11">
        <v>87</v>
      </c>
      <c r="G117" s="11">
        <v>107</v>
      </c>
      <c r="H117" s="11">
        <v>123</v>
      </c>
    </row>
    <row r="118" spans="1:9" x14ac:dyDescent="0.25">
      <c r="A118">
        <v>26</v>
      </c>
      <c r="B118" s="11">
        <v>35.799999999999997</v>
      </c>
      <c r="C118" s="11">
        <v>47</v>
      </c>
      <c r="D118" s="11">
        <v>62</v>
      </c>
      <c r="E118" s="11">
        <v>72</v>
      </c>
      <c r="F118" s="11">
        <v>86</v>
      </c>
      <c r="G118" s="11">
        <v>105</v>
      </c>
      <c r="H118" s="11">
        <v>120</v>
      </c>
    </row>
    <row r="119" spans="1:9" x14ac:dyDescent="0.25">
      <c r="A119">
        <v>27</v>
      </c>
      <c r="B119" s="11">
        <v>35.1</v>
      </c>
      <c r="C119" s="11">
        <v>46.1</v>
      </c>
      <c r="D119" s="11">
        <v>61</v>
      </c>
      <c r="E119" s="11">
        <v>71</v>
      </c>
      <c r="F119" s="11">
        <v>84</v>
      </c>
      <c r="G119" s="11">
        <v>103</v>
      </c>
      <c r="H119" s="11">
        <v>118</v>
      </c>
    </row>
    <row r="120" spans="1:9" x14ac:dyDescent="0.25">
      <c r="A120">
        <v>28</v>
      </c>
      <c r="B120" s="11">
        <v>34.5</v>
      </c>
      <c r="C120" s="11">
        <v>45.2</v>
      </c>
      <c r="D120" s="11">
        <v>60</v>
      </c>
      <c r="E120" s="11">
        <v>69</v>
      </c>
      <c r="F120" s="11">
        <v>82</v>
      </c>
      <c r="G120" s="11">
        <v>101</v>
      </c>
      <c r="H120" s="11">
        <v>115</v>
      </c>
    </row>
    <row r="121" spans="1:9" x14ac:dyDescent="0.25">
      <c r="A121">
        <v>29</v>
      </c>
      <c r="B121" s="11">
        <v>33.799999999999997</v>
      </c>
      <c r="C121" s="11">
        <v>44.4</v>
      </c>
      <c r="D121" s="11">
        <v>59</v>
      </c>
      <c r="E121" s="11">
        <v>68</v>
      </c>
      <c r="F121" s="11">
        <v>81</v>
      </c>
      <c r="G121" s="11">
        <v>99</v>
      </c>
      <c r="H121" s="11">
        <v>113</v>
      </c>
    </row>
    <row r="122" spans="1:9" x14ac:dyDescent="0.25">
      <c r="A122">
        <v>30</v>
      </c>
      <c r="B122" s="11">
        <v>33.200000000000003</v>
      </c>
      <c r="C122" s="11">
        <v>43.6</v>
      </c>
      <c r="D122" s="11">
        <v>58</v>
      </c>
      <c r="E122" s="11">
        <v>67</v>
      </c>
      <c r="F122" s="11">
        <v>79</v>
      </c>
      <c r="G122" s="11">
        <v>97</v>
      </c>
      <c r="H122" s="11">
        <v>111</v>
      </c>
    </row>
    <row r="123" spans="1:9" x14ac:dyDescent="0.25">
      <c r="A123">
        <v>32</v>
      </c>
      <c r="B123" s="11">
        <v>32.1</v>
      </c>
      <c r="C123" s="11">
        <v>42.1</v>
      </c>
      <c r="D123" s="11">
        <v>56</v>
      </c>
      <c r="E123" s="11">
        <v>65</v>
      </c>
      <c r="F123" s="11">
        <v>77</v>
      </c>
      <c r="G123" s="11">
        <v>94</v>
      </c>
      <c r="H123" s="11">
        <v>107</v>
      </c>
    </row>
    <row r="124" spans="1:9" x14ac:dyDescent="0.25">
      <c r="A124">
        <v>34</v>
      </c>
      <c r="B124" s="11">
        <v>31</v>
      </c>
      <c r="C124" s="11">
        <v>40.799999999999997</v>
      </c>
      <c r="D124" s="11">
        <v>54</v>
      </c>
      <c r="E124" s="11">
        <v>63</v>
      </c>
      <c r="F124" s="11">
        <v>74</v>
      </c>
      <c r="G124" s="11">
        <v>90</v>
      </c>
      <c r="H124" s="11">
        <v>104</v>
      </c>
    </row>
    <row r="125" spans="1:9" x14ac:dyDescent="0.25">
      <c r="A125">
        <v>36</v>
      </c>
      <c r="B125" s="11">
        <v>30.1</v>
      </c>
      <c r="C125" s="11">
        <v>39.5</v>
      </c>
      <c r="D125" s="11">
        <v>52</v>
      </c>
      <c r="E125" s="11">
        <v>61</v>
      </c>
      <c r="F125" s="11">
        <v>72</v>
      </c>
      <c r="G125" s="11">
        <v>88</v>
      </c>
      <c r="H125" s="11">
        <v>101</v>
      </c>
    </row>
    <row r="126" spans="1:9" x14ac:dyDescent="0.25">
      <c r="A126">
        <v>38</v>
      </c>
      <c r="B126" s="11">
        <v>29.2</v>
      </c>
      <c r="C126" s="11">
        <v>38.299999999999997</v>
      </c>
      <c r="D126" s="11">
        <v>51</v>
      </c>
      <c r="E126" s="11">
        <v>59</v>
      </c>
      <c r="F126" s="11">
        <v>70</v>
      </c>
      <c r="G126" s="11">
        <v>85</v>
      </c>
      <c r="H126" s="11">
        <v>98</v>
      </c>
    </row>
    <row r="127" spans="1:9" x14ac:dyDescent="0.25">
      <c r="A127">
        <v>40</v>
      </c>
      <c r="B127" s="11">
        <v>28.4</v>
      </c>
      <c r="C127" s="11">
        <v>37.200000000000003</v>
      </c>
      <c r="D127" s="11">
        <v>49.3</v>
      </c>
      <c r="E127" s="11">
        <v>57</v>
      </c>
      <c r="F127" s="11">
        <v>68</v>
      </c>
      <c r="G127" s="11">
        <v>83</v>
      </c>
      <c r="H127" s="11">
        <v>95</v>
      </c>
    </row>
    <row r="128" spans="1:9" x14ac:dyDescent="0.25">
      <c r="A128">
        <v>45</v>
      </c>
      <c r="B128" s="11">
        <v>26.6</v>
      </c>
      <c r="C128" s="11">
        <v>34.9</v>
      </c>
      <c r="D128" s="11">
        <v>46.1</v>
      </c>
      <c r="E128" s="11">
        <v>53</v>
      </c>
      <c r="F128" s="11">
        <v>63</v>
      </c>
      <c r="G128" s="11">
        <v>77</v>
      </c>
      <c r="H128" s="11">
        <v>89</v>
      </c>
    </row>
    <row r="129" spans="1:9" x14ac:dyDescent="0.25">
      <c r="A129">
        <v>50</v>
      </c>
      <c r="B129" s="11">
        <v>25</v>
      </c>
      <c r="C129" s="11">
        <v>32.799999999999997</v>
      </c>
      <c r="D129" s="11">
        <v>43.4</v>
      </c>
      <c r="E129" s="11">
        <v>50</v>
      </c>
      <c r="F129" s="11">
        <v>60</v>
      </c>
      <c r="G129" s="11">
        <v>73</v>
      </c>
      <c r="H129" s="11">
        <v>83</v>
      </c>
    </row>
    <row r="130" spans="1:9" x14ac:dyDescent="0.25">
      <c r="A130">
        <v>55</v>
      </c>
      <c r="B130" s="11">
        <v>23.7</v>
      </c>
      <c r="C130" s="11">
        <v>31.1</v>
      </c>
      <c r="D130" s="11">
        <v>41.1</v>
      </c>
      <c r="E130" s="11">
        <v>47.6</v>
      </c>
      <c r="F130" s="11">
        <v>56</v>
      </c>
      <c r="G130" s="11">
        <v>69</v>
      </c>
      <c r="H130" s="11">
        <v>79</v>
      </c>
    </row>
    <row r="131" spans="1:9" x14ac:dyDescent="0.25">
      <c r="A131">
        <v>60</v>
      </c>
      <c r="B131" s="11">
        <v>22.5</v>
      </c>
      <c r="C131" s="11">
        <v>29.5</v>
      </c>
      <c r="D131" s="11">
        <v>39</v>
      </c>
      <c r="E131" s="11">
        <v>45.3</v>
      </c>
      <c r="F131" s="11">
        <v>54</v>
      </c>
      <c r="G131" s="11">
        <v>65</v>
      </c>
      <c r="H131" s="11">
        <v>75</v>
      </c>
    </row>
    <row r="132" spans="1:9" x14ac:dyDescent="0.25">
      <c r="A132">
        <v>75</v>
      </c>
      <c r="B132" s="11">
        <v>19.5</v>
      </c>
      <c r="C132" s="11">
        <v>25.5</v>
      </c>
      <c r="D132" s="11">
        <v>33.5</v>
      </c>
      <c r="E132" s="11">
        <v>38.799999999999997</v>
      </c>
      <c r="F132" s="11">
        <v>45.9</v>
      </c>
      <c r="G132" s="11">
        <v>56</v>
      </c>
      <c r="H132" s="11">
        <v>64</v>
      </c>
    </row>
    <row r="133" spans="1:9" x14ac:dyDescent="0.25">
      <c r="A133">
        <v>90</v>
      </c>
      <c r="B133" s="11">
        <v>17.2</v>
      </c>
      <c r="C133" s="11">
        <v>22.5</v>
      </c>
      <c r="D133" s="11">
        <v>29.6</v>
      </c>
      <c r="E133" s="11">
        <v>34.200000000000003</v>
      </c>
      <c r="F133" s="11">
        <v>40.299999999999997</v>
      </c>
      <c r="G133" s="11">
        <v>49</v>
      </c>
      <c r="H133" s="11">
        <v>56</v>
      </c>
    </row>
    <row r="134" spans="1:9" x14ac:dyDescent="0.25">
      <c r="A134">
        <v>105</v>
      </c>
      <c r="B134" s="11">
        <v>15.5</v>
      </c>
      <c r="C134" s="11">
        <v>20.3</v>
      </c>
      <c r="D134" s="11">
        <v>26.6</v>
      </c>
      <c r="E134" s="11">
        <v>30.6</v>
      </c>
      <c r="F134" s="11">
        <v>36.1</v>
      </c>
      <c r="G134" s="11">
        <v>43.8</v>
      </c>
      <c r="H134" s="11">
        <v>50</v>
      </c>
    </row>
    <row r="135" spans="1:9" x14ac:dyDescent="0.25">
      <c r="A135">
        <v>120</v>
      </c>
      <c r="B135" s="11">
        <v>14.2</v>
      </c>
      <c r="C135" s="11">
        <v>18.5</v>
      </c>
      <c r="D135" s="11">
        <v>24.2</v>
      </c>
      <c r="E135" s="11">
        <v>27.9</v>
      </c>
      <c r="F135" s="11">
        <v>32.799999999999997</v>
      </c>
      <c r="G135" s="11">
        <v>39.700000000000003</v>
      </c>
      <c r="H135" s="11">
        <v>45.3</v>
      </c>
    </row>
    <row r="136" spans="1:9" x14ac:dyDescent="0.25">
      <c r="A136">
        <v>135</v>
      </c>
      <c r="B136" s="11">
        <v>13.1</v>
      </c>
      <c r="C136" s="11">
        <v>17.100000000000001</v>
      </c>
      <c r="D136" s="11">
        <v>22.3</v>
      </c>
      <c r="E136" s="11">
        <v>25.6</v>
      </c>
      <c r="F136" s="11">
        <v>30.1</v>
      </c>
      <c r="G136" s="11">
        <v>36.5</v>
      </c>
      <c r="H136" s="11">
        <v>41.6</v>
      </c>
    </row>
    <row r="137" spans="1:9" x14ac:dyDescent="0.25">
      <c r="A137">
        <v>150</v>
      </c>
      <c r="B137" s="11">
        <v>12.2</v>
      </c>
      <c r="C137" s="11">
        <v>15.9</v>
      </c>
      <c r="D137" s="11">
        <v>20.7</v>
      </c>
      <c r="E137" s="11">
        <v>23.8</v>
      </c>
      <c r="F137" s="11">
        <v>27.9</v>
      </c>
      <c r="G137" s="11">
        <v>33.700000000000003</v>
      </c>
      <c r="H137" s="11">
        <v>38.4</v>
      </c>
    </row>
    <row r="138" spans="1:9" x14ac:dyDescent="0.25">
      <c r="A138">
        <v>165</v>
      </c>
      <c r="B138" s="11">
        <v>11.4</v>
      </c>
      <c r="C138" s="11">
        <v>14.9</v>
      </c>
      <c r="D138" s="11">
        <v>19.3</v>
      </c>
      <c r="E138" s="11">
        <v>22.2</v>
      </c>
      <c r="F138" s="11">
        <v>26.1</v>
      </c>
      <c r="G138" s="11">
        <v>31.5</v>
      </c>
      <c r="H138" s="11">
        <v>35.799999999999997</v>
      </c>
    </row>
    <row r="139" spans="1:9" x14ac:dyDescent="0.25">
      <c r="A139">
        <v>180</v>
      </c>
      <c r="B139" s="11">
        <v>10.8</v>
      </c>
      <c r="C139" s="11">
        <v>14</v>
      </c>
      <c r="D139" s="11">
        <v>18.2</v>
      </c>
      <c r="E139" s="11">
        <v>20.8</v>
      </c>
      <c r="F139" s="11">
        <v>24.5</v>
      </c>
      <c r="G139" s="11">
        <v>29.5</v>
      </c>
      <c r="H139" s="11">
        <v>33.6</v>
      </c>
    </row>
    <row r="140" spans="1:9" x14ac:dyDescent="0.25">
      <c r="A140">
        <v>195</v>
      </c>
      <c r="B140">
        <v>10.199999999999999</v>
      </c>
      <c r="C140" s="11">
        <v>13.3</v>
      </c>
      <c r="D140" s="11">
        <v>17.2</v>
      </c>
      <c r="E140" s="11">
        <v>19.7</v>
      </c>
      <c r="F140" s="11">
        <v>23.1</v>
      </c>
      <c r="G140" s="11">
        <v>27.8</v>
      </c>
      <c r="H140" s="11">
        <v>31.6</v>
      </c>
    </row>
    <row r="141" spans="1:9" x14ac:dyDescent="0.25">
      <c r="A141">
        <v>210</v>
      </c>
      <c r="B141">
        <v>9.6999999999999993</v>
      </c>
      <c r="C141" s="11">
        <v>12.6</v>
      </c>
      <c r="D141" s="11">
        <v>16.3</v>
      </c>
      <c r="E141" s="11">
        <v>18.7</v>
      </c>
      <c r="F141" s="11">
        <v>21.9</v>
      </c>
      <c r="G141" s="11">
        <v>26.3</v>
      </c>
      <c r="H141" s="11">
        <v>29.9</v>
      </c>
      <c r="I141" s="18"/>
    </row>
    <row r="142" spans="1:9" x14ac:dyDescent="0.25">
      <c r="A142">
        <v>225</v>
      </c>
      <c r="B142" s="11">
        <v>9.25</v>
      </c>
      <c r="C142" s="11">
        <v>12</v>
      </c>
      <c r="D142" s="11">
        <v>15.5</v>
      </c>
      <c r="E142" s="11">
        <v>17.8</v>
      </c>
      <c r="F142" s="11">
        <v>20.8</v>
      </c>
      <c r="G142" s="11">
        <v>25</v>
      </c>
      <c r="H142" s="11">
        <v>28.4</v>
      </c>
    </row>
    <row r="143" spans="1:9" x14ac:dyDescent="0.25">
      <c r="A143">
        <v>240</v>
      </c>
      <c r="B143" s="11">
        <v>8.85</v>
      </c>
      <c r="C143" s="11">
        <v>11.5</v>
      </c>
      <c r="D143" s="11">
        <v>14.8</v>
      </c>
      <c r="E143" s="11">
        <v>16.899999999999999</v>
      </c>
      <c r="F143" s="11">
        <v>19.8</v>
      </c>
      <c r="G143" s="11">
        <v>23.8</v>
      </c>
      <c r="H143" s="11">
        <v>27.1</v>
      </c>
    </row>
    <row r="144" spans="1:9" x14ac:dyDescent="0.25">
      <c r="A144">
        <v>270</v>
      </c>
      <c r="B144" s="11">
        <v>8.17</v>
      </c>
      <c r="C144" s="11">
        <v>10.6</v>
      </c>
      <c r="D144" s="11">
        <v>13.6</v>
      </c>
      <c r="E144" s="11">
        <v>15.6</v>
      </c>
      <c r="F144" s="11">
        <v>18.2</v>
      </c>
      <c r="G144" s="11">
        <v>21.9</v>
      </c>
      <c r="H144" s="11">
        <v>24.8</v>
      </c>
    </row>
    <row r="145" spans="1:10" x14ac:dyDescent="0.25">
      <c r="A145">
        <v>300</v>
      </c>
      <c r="B145" s="11">
        <v>7.6</v>
      </c>
      <c r="C145" s="11">
        <v>9.85</v>
      </c>
      <c r="D145" s="11">
        <v>12.6</v>
      </c>
      <c r="E145" s="11">
        <v>14.4</v>
      </c>
      <c r="F145" s="11">
        <v>16.899999999999999</v>
      </c>
      <c r="G145" s="11">
        <v>20.2</v>
      </c>
      <c r="H145" s="11">
        <v>22.9</v>
      </c>
      <c r="J145" t="s">
        <v>51</v>
      </c>
    </row>
    <row r="146" spans="1:10" x14ac:dyDescent="0.25">
      <c r="A146">
        <v>360</v>
      </c>
      <c r="B146" s="11">
        <v>6.71</v>
      </c>
      <c r="C146" s="11">
        <v>8.69</v>
      </c>
      <c r="D146" s="11">
        <v>11.1</v>
      </c>
      <c r="E146" s="11">
        <v>12.7</v>
      </c>
      <c r="F146" s="11">
        <v>14.8</v>
      </c>
      <c r="G146" s="11">
        <v>17.7</v>
      </c>
      <c r="H146" s="11">
        <v>20</v>
      </c>
      <c r="J146">
        <v>6</v>
      </c>
    </row>
    <row r="147" spans="1:10" x14ac:dyDescent="0.25">
      <c r="A147">
        <v>420</v>
      </c>
      <c r="B147" s="11">
        <v>6.04</v>
      </c>
      <c r="C147" s="11">
        <v>7.81</v>
      </c>
      <c r="D147" s="11">
        <v>9.9700000000000006</v>
      </c>
      <c r="E147" s="11">
        <v>11.3</v>
      </c>
      <c r="F147" s="11">
        <v>13.2</v>
      </c>
      <c r="G147" s="11">
        <v>15.8</v>
      </c>
      <c r="H147" s="11">
        <v>17.899999999999999</v>
      </c>
      <c r="J147">
        <v>7</v>
      </c>
    </row>
    <row r="148" spans="1:10" x14ac:dyDescent="0.25">
      <c r="A148">
        <v>480</v>
      </c>
      <c r="B148" s="11">
        <v>5.52</v>
      </c>
      <c r="C148" s="11">
        <v>7.13</v>
      </c>
      <c r="D148" s="11">
        <v>9.07</v>
      </c>
      <c r="E148" s="11">
        <v>10.3</v>
      </c>
      <c r="F148" s="11">
        <v>12</v>
      </c>
      <c r="G148" s="11">
        <v>14.3</v>
      </c>
      <c r="H148" s="11">
        <v>16.2</v>
      </c>
      <c r="J148">
        <v>8</v>
      </c>
    </row>
    <row r="149" spans="1:10" x14ac:dyDescent="0.25">
      <c r="A149">
        <v>540</v>
      </c>
      <c r="B149" s="11">
        <v>5.09</v>
      </c>
      <c r="C149" s="11">
        <v>6.57</v>
      </c>
      <c r="D149" s="11">
        <v>8.35</v>
      </c>
      <c r="E149" s="11">
        <v>9.4700000000000006</v>
      </c>
      <c r="F149" s="11">
        <v>11</v>
      </c>
      <c r="G149" s="11">
        <v>13.1</v>
      </c>
      <c r="H149" s="11">
        <v>14.8</v>
      </c>
      <c r="J149">
        <v>9</v>
      </c>
    </row>
    <row r="150" spans="1:10" x14ac:dyDescent="0.25">
      <c r="A150">
        <v>600</v>
      </c>
      <c r="B150" s="11">
        <v>4.74</v>
      </c>
      <c r="C150" s="11">
        <v>6.12</v>
      </c>
      <c r="D150" s="11">
        <v>7.75</v>
      </c>
      <c r="E150" s="11">
        <v>8.7799999999999994</v>
      </c>
      <c r="F150" s="11">
        <v>10.199999999999999</v>
      </c>
      <c r="G150" s="11">
        <v>12.1</v>
      </c>
      <c r="H150" s="11">
        <v>13.7</v>
      </c>
      <c r="J150">
        <v>10</v>
      </c>
    </row>
    <row r="151" spans="1:10" x14ac:dyDescent="0.25">
      <c r="A151">
        <v>660</v>
      </c>
      <c r="B151" s="11">
        <v>4.4400000000000004</v>
      </c>
      <c r="C151" s="11">
        <v>5.73</v>
      </c>
      <c r="D151" s="11">
        <v>7.25</v>
      </c>
      <c r="E151" s="11">
        <v>8.1999999999999993</v>
      </c>
      <c r="F151" s="11">
        <v>9.52</v>
      </c>
      <c r="G151" s="11">
        <v>11.3</v>
      </c>
      <c r="H151" s="11">
        <v>12.8</v>
      </c>
      <c r="J151">
        <v>11</v>
      </c>
    </row>
    <row r="152" spans="1:10" x14ac:dyDescent="0.25">
      <c r="A152">
        <v>720</v>
      </c>
      <c r="B152" s="11">
        <v>4.1900000000000004</v>
      </c>
      <c r="C152" s="11">
        <v>5.4</v>
      </c>
      <c r="D152" s="11">
        <v>6.82</v>
      </c>
      <c r="E152" s="11">
        <v>7.71</v>
      </c>
      <c r="F152" s="11">
        <v>8.94</v>
      </c>
      <c r="G152" s="11">
        <v>10.6</v>
      </c>
      <c r="H152" s="11">
        <v>12</v>
      </c>
      <c r="J152">
        <v>12</v>
      </c>
    </row>
    <row r="153" spans="1:10" x14ac:dyDescent="0.25">
      <c r="A153">
        <v>840</v>
      </c>
      <c r="B153" s="11">
        <v>3.74</v>
      </c>
      <c r="C153" s="11">
        <v>4.83</v>
      </c>
      <c r="D153" s="11">
        <v>6.11</v>
      </c>
      <c r="E153" s="11">
        <v>6.92</v>
      </c>
      <c r="F153" s="11">
        <v>8.0299999999999994</v>
      </c>
      <c r="G153" s="11">
        <v>9.56</v>
      </c>
      <c r="H153" s="11">
        <v>10.8</v>
      </c>
      <c r="J153">
        <v>14</v>
      </c>
    </row>
    <row r="154" spans="1:10" x14ac:dyDescent="0.25">
      <c r="A154">
        <v>960</v>
      </c>
      <c r="B154" s="11">
        <v>3.4</v>
      </c>
      <c r="C154" s="11">
        <v>4.38</v>
      </c>
      <c r="D154" s="11">
        <v>5.56</v>
      </c>
      <c r="E154" s="11">
        <v>6.31</v>
      </c>
      <c r="F154" s="11">
        <v>7.33</v>
      </c>
      <c r="G154" s="11">
        <v>8.73</v>
      </c>
      <c r="H154" s="11">
        <v>9.85</v>
      </c>
      <c r="J154">
        <v>16</v>
      </c>
    </row>
    <row r="155" spans="1:10" x14ac:dyDescent="0.25">
      <c r="A155">
        <v>1080</v>
      </c>
      <c r="B155" s="11">
        <v>3.12</v>
      </c>
      <c r="C155" s="11">
        <v>4.03</v>
      </c>
      <c r="D155" s="11">
        <v>5.12</v>
      </c>
      <c r="E155" s="11">
        <v>5.81</v>
      </c>
      <c r="F155" s="11">
        <v>6.75</v>
      </c>
      <c r="G155" s="11">
        <v>8.0500000000000007</v>
      </c>
      <c r="H155" s="11">
        <v>9.09</v>
      </c>
      <c r="J155">
        <v>18</v>
      </c>
    </row>
    <row r="156" spans="1:10" x14ac:dyDescent="0.25">
      <c r="A156">
        <v>1200</v>
      </c>
      <c r="B156" s="11">
        <v>2.88</v>
      </c>
      <c r="C156" s="11">
        <v>3.73</v>
      </c>
      <c r="D156" s="11">
        <v>4.75</v>
      </c>
      <c r="E156" s="11">
        <v>5.39</v>
      </c>
      <c r="F156" s="11">
        <v>6.27</v>
      </c>
      <c r="G156" s="11">
        <v>7.49</v>
      </c>
      <c r="H156" s="11">
        <v>8.4600000000000009</v>
      </c>
      <c r="J156">
        <v>20</v>
      </c>
    </row>
    <row r="157" spans="1:10" x14ac:dyDescent="0.25">
      <c r="A157">
        <v>1320</v>
      </c>
      <c r="B157" s="11">
        <v>2.69</v>
      </c>
      <c r="C157" s="11">
        <v>3.48</v>
      </c>
      <c r="D157" s="11">
        <v>4.43</v>
      </c>
      <c r="E157" s="11">
        <v>5.04</v>
      </c>
      <c r="F157" s="11">
        <v>5.87</v>
      </c>
      <c r="G157" s="11">
        <v>7.01</v>
      </c>
      <c r="H157" s="11">
        <v>7.93</v>
      </c>
      <c r="J157">
        <v>22</v>
      </c>
    </row>
    <row r="158" spans="1:10" x14ac:dyDescent="0.25">
      <c r="A158">
        <v>1440</v>
      </c>
      <c r="B158" s="11">
        <v>2.52</v>
      </c>
      <c r="C158" s="11">
        <v>3.26</v>
      </c>
      <c r="D158" s="11">
        <v>4.16</v>
      </c>
      <c r="E158" s="11">
        <v>4.74</v>
      </c>
      <c r="F158" s="11">
        <v>5.52</v>
      </c>
      <c r="G158" s="11">
        <v>6.6</v>
      </c>
      <c r="H158" s="11">
        <v>7.46</v>
      </c>
      <c r="J158">
        <v>24</v>
      </c>
    </row>
    <row r="159" spans="1:10" x14ac:dyDescent="0.25">
      <c r="A159">
        <v>1800</v>
      </c>
      <c r="B159" s="11">
        <v>2.13</v>
      </c>
      <c r="C159" s="11">
        <v>2.76</v>
      </c>
      <c r="D159" s="11">
        <v>3.54</v>
      </c>
      <c r="E159" s="11">
        <v>4.03</v>
      </c>
      <c r="F159" s="11">
        <v>4.7</v>
      </c>
      <c r="G159" s="11">
        <v>5.64</v>
      </c>
      <c r="H159" s="11">
        <v>6.39</v>
      </c>
      <c r="J159">
        <v>30</v>
      </c>
    </row>
    <row r="160" spans="1:10" x14ac:dyDescent="0.25">
      <c r="A160">
        <v>2160</v>
      </c>
      <c r="B160" s="11">
        <v>1.85</v>
      </c>
      <c r="C160" s="11">
        <v>2.4</v>
      </c>
      <c r="D160" s="11">
        <v>3.09</v>
      </c>
      <c r="E160" s="11">
        <v>3.52</v>
      </c>
      <c r="F160" s="11">
        <v>4.12</v>
      </c>
      <c r="G160" s="11">
        <v>4.9400000000000004</v>
      </c>
      <c r="H160" s="11">
        <v>5.61</v>
      </c>
      <c r="J160">
        <v>36</v>
      </c>
    </row>
    <row r="161" spans="1:10" x14ac:dyDescent="0.25">
      <c r="A161">
        <v>2520</v>
      </c>
      <c r="B161" s="11">
        <v>1.64</v>
      </c>
      <c r="C161" s="11">
        <v>2.13</v>
      </c>
      <c r="D161" s="11">
        <v>2.75</v>
      </c>
      <c r="E161" s="11">
        <v>3.14</v>
      </c>
      <c r="F161" s="11">
        <v>3.67</v>
      </c>
      <c r="G161" s="11">
        <v>4.41</v>
      </c>
      <c r="H161" s="11">
        <v>5.01</v>
      </c>
      <c r="J161">
        <v>42</v>
      </c>
    </row>
    <row r="162" spans="1:10" x14ac:dyDescent="0.25">
      <c r="A162">
        <v>2880</v>
      </c>
      <c r="B162" s="11">
        <v>1.47</v>
      </c>
      <c r="C162" s="11">
        <v>1.92</v>
      </c>
      <c r="D162" s="11">
        <v>2.4700000000000002</v>
      </c>
      <c r="E162" s="11">
        <v>2.83</v>
      </c>
      <c r="F162" s="11">
        <v>3.31</v>
      </c>
      <c r="G162" s="11">
        <v>3.99</v>
      </c>
      <c r="H162" s="11">
        <v>4.53</v>
      </c>
      <c r="J162">
        <v>48</v>
      </c>
    </row>
    <row r="163" spans="1:10" x14ac:dyDescent="0.25">
      <c r="A163">
        <v>3240</v>
      </c>
      <c r="B163" s="11">
        <v>1.34</v>
      </c>
      <c r="C163" s="11">
        <v>1.74</v>
      </c>
      <c r="D163" s="11">
        <v>2.25</v>
      </c>
      <c r="E163" s="11">
        <v>2.56</v>
      </c>
      <c r="F163" s="11">
        <v>3.02</v>
      </c>
      <c r="G163" s="11">
        <v>3.64</v>
      </c>
      <c r="H163" s="11">
        <v>4.1399999999999997</v>
      </c>
      <c r="J163">
        <v>54</v>
      </c>
    </row>
    <row r="164" spans="1:10" x14ac:dyDescent="0.25">
      <c r="A164">
        <v>3600</v>
      </c>
      <c r="B164" s="11">
        <v>1.22</v>
      </c>
      <c r="C164" s="11">
        <v>1.59</v>
      </c>
      <c r="D164" s="11">
        <v>2.06</v>
      </c>
      <c r="E164" s="11">
        <v>2.37</v>
      </c>
      <c r="F164" s="11">
        <v>2.78</v>
      </c>
      <c r="G164" s="11">
        <v>3.35</v>
      </c>
      <c r="H164" s="11">
        <v>3.81</v>
      </c>
      <c r="J164">
        <v>60</v>
      </c>
    </row>
    <row r="165" spans="1:10" x14ac:dyDescent="0.25">
      <c r="A165">
        <v>3960</v>
      </c>
      <c r="B165" s="11">
        <v>1.1299999999999999</v>
      </c>
      <c r="C165" s="11">
        <v>1.47</v>
      </c>
      <c r="D165" s="11">
        <v>1.91</v>
      </c>
      <c r="E165" s="11">
        <v>2.19</v>
      </c>
      <c r="F165" s="11">
        <v>2.57</v>
      </c>
      <c r="G165" s="11">
        <v>3.1</v>
      </c>
      <c r="H165" s="11">
        <v>3.53</v>
      </c>
      <c r="J165">
        <v>66</v>
      </c>
    </row>
    <row r="166" spans="1:10" x14ac:dyDescent="0.25">
      <c r="B166" s="11"/>
      <c r="C166" s="11"/>
      <c r="D166" s="11"/>
      <c r="E166" s="11"/>
      <c r="F166" s="11"/>
      <c r="G166" s="11"/>
      <c r="H166" s="11"/>
      <c r="J166">
        <v>72</v>
      </c>
    </row>
    <row r="168" spans="1:10" x14ac:dyDescent="0.25">
      <c r="A168" s="19" t="s">
        <v>42</v>
      </c>
    </row>
    <row r="169" spans="1:10" x14ac:dyDescent="0.25">
      <c r="A169" s="9" t="s">
        <v>52</v>
      </c>
      <c r="B169" s="9" t="s">
        <v>38</v>
      </c>
      <c r="C169" s="9" t="s">
        <v>37</v>
      </c>
      <c r="D169" s="9" t="s">
        <v>36</v>
      </c>
      <c r="E169" s="9" t="s">
        <v>9</v>
      </c>
      <c r="F169" s="9" t="s">
        <v>35</v>
      </c>
      <c r="G169" s="9" t="s">
        <v>34</v>
      </c>
      <c r="H169" s="9" t="s">
        <v>33</v>
      </c>
    </row>
    <row r="170" spans="1:10" x14ac:dyDescent="0.25">
      <c r="A170">
        <v>5</v>
      </c>
      <c r="B170">
        <v>68</v>
      </c>
      <c r="C170">
        <v>89</v>
      </c>
      <c r="D170">
        <v>117</v>
      </c>
      <c r="E170">
        <v>135</v>
      </c>
      <c r="F170">
        <v>160</v>
      </c>
      <c r="G170">
        <v>195</v>
      </c>
      <c r="H170">
        <v>223</v>
      </c>
    </row>
    <row r="171" spans="1:10" x14ac:dyDescent="0.25">
      <c r="A171">
        <v>5.5</v>
      </c>
      <c r="B171">
        <v>65</v>
      </c>
      <c r="C171">
        <v>86</v>
      </c>
      <c r="D171">
        <v>113</v>
      </c>
      <c r="E171">
        <v>130</v>
      </c>
      <c r="F171">
        <v>154</v>
      </c>
      <c r="G171">
        <v>188</v>
      </c>
      <c r="H171">
        <v>215</v>
      </c>
    </row>
    <row r="172" spans="1:10" x14ac:dyDescent="0.25">
      <c r="A172">
        <v>6</v>
      </c>
      <c r="B172">
        <v>63</v>
      </c>
      <c r="C172">
        <v>83</v>
      </c>
      <c r="D172">
        <v>109</v>
      </c>
      <c r="E172">
        <v>126</v>
      </c>
      <c r="F172">
        <v>149</v>
      </c>
      <c r="G172">
        <v>181</v>
      </c>
      <c r="H172">
        <v>207</v>
      </c>
    </row>
    <row r="173" spans="1:10" x14ac:dyDescent="0.25">
      <c r="A173">
        <v>6.5</v>
      </c>
      <c r="B173">
        <v>62</v>
      </c>
      <c r="C173">
        <v>81</v>
      </c>
      <c r="D173">
        <v>106</v>
      </c>
      <c r="E173">
        <v>122</v>
      </c>
      <c r="F173">
        <v>144</v>
      </c>
      <c r="G173">
        <v>176</v>
      </c>
      <c r="H173">
        <v>201</v>
      </c>
    </row>
    <row r="174" spans="1:10" x14ac:dyDescent="0.25">
      <c r="A174">
        <v>7</v>
      </c>
      <c r="B174">
        <v>60</v>
      </c>
      <c r="C174">
        <v>78</v>
      </c>
      <c r="D174">
        <v>103</v>
      </c>
      <c r="E174">
        <v>119</v>
      </c>
      <c r="F174">
        <v>140</v>
      </c>
      <c r="G174">
        <v>170</v>
      </c>
      <c r="H174">
        <v>195</v>
      </c>
    </row>
    <row r="175" spans="1:10" x14ac:dyDescent="0.25">
      <c r="A175">
        <v>7.5</v>
      </c>
      <c r="B175">
        <v>58</v>
      </c>
      <c r="C175">
        <v>76</v>
      </c>
      <c r="D175">
        <v>100</v>
      </c>
      <c r="E175">
        <v>115</v>
      </c>
      <c r="F175">
        <v>136</v>
      </c>
      <c r="G175">
        <v>165</v>
      </c>
      <c r="H175">
        <v>189</v>
      </c>
    </row>
    <row r="176" spans="1:10" x14ac:dyDescent="0.25">
      <c r="A176">
        <v>8</v>
      </c>
      <c r="B176">
        <v>57</v>
      </c>
      <c r="C176">
        <v>74</v>
      </c>
      <c r="D176">
        <v>97</v>
      </c>
      <c r="E176">
        <v>112</v>
      </c>
      <c r="F176">
        <v>133</v>
      </c>
      <c r="G176">
        <v>161</v>
      </c>
      <c r="H176">
        <v>184</v>
      </c>
    </row>
    <row r="177" spans="1:8" x14ac:dyDescent="0.25">
      <c r="A177">
        <v>8.5</v>
      </c>
      <c r="B177">
        <v>55</v>
      </c>
      <c r="C177">
        <v>72</v>
      </c>
      <c r="D177">
        <v>95</v>
      </c>
      <c r="E177">
        <v>109</v>
      </c>
      <c r="F177">
        <v>129</v>
      </c>
      <c r="G177">
        <v>157</v>
      </c>
      <c r="H177">
        <v>179</v>
      </c>
    </row>
    <row r="178" spans="1:8" x14ac:dyDescent="0.25">
      <c r="A178">
        <v>9</v>
      </c>
      <c r="B178">
        <v>54</v>
      </c>
      <c r="C178">
        <v>71</v>
      </c>
      <c r="D178">
        <v>93</v>
      </c>
      <c r="E178">
        <v>107</v>
      </c>
      <c r="F178">
        <v>126</v>
      </c>
      <c r="G178">
        <v>153</v>
      </c>
      <c r="H178">
        <v>175</v>
      </c>
    </row>
    <row r="179" spans="1:8" x14ac:dyDescent="0.25">
      <c r="A179">
        <v>9.5</v>
      </c>
      <c r="B179">
        <v>53</v>
      </c>
      <c r="C179">
        <v>69</v>
      </c>
      <c r="D179">
        <v>90</v>
      </c>
      <c r="E179">
        <v>104</v>
      </c>
      <c r="F179">
        <v>123</v>
      </c>
      <c r="G179">
        <v>149</v>
      </c>
      <c r="H179">
        <v>170</v>
      </c>
    </row>
    <row r="180" spans="1:8" x14ac:dyDescent="0.25">
      <c r="A180">
        <v>10</v>
      </c>
      <c r="B180">
        <v>52</v>
      </c>
      <c r="C180">
        <v>68</v>
      </c>
      <c r="D180">
        <v>88</v>
      </c>
      <c r="E180">
        <v>102</v>
      </c>
      <c r="F180">
        <v>120</v>
      </c>
      <c r="G180">
        <v>146</v>
      </c>
      <c r="H180">
        <v>166</v>
      </c>
    </row>
    <row r="181" spans="1:8" x14ac:dyDescent="0.25">
      <c r="A181">
        <v>11</v>
      </c>
      <c r="B181">
        <v>49.6</v>
      </c>
      <c r="C181">
        <v>65</v>
      </c>
      <c r="D181">
        <v>85</v>
      </c>
      <c r="E181">
        <v>98</v>
      </c>
      <c r="F181">
        <v>115</v>
      </c>
      <c r="G181">
        <v>139</v>
      </c>
      <c r="H181">
        <v>159</v>
      </c>
    </row>
    <row r="182" spans="1:8" x14ac:dyDescent="0.25">
      <c r="A182">
        <v>12</v>
      </c>
      <c r="B182">
        <v>47.8</v>
      </c>
      <c r="C182">
        <v>62</v>
      </c>
      <c r="D182">
        <v>81</v>
      </c>
      <c r="E182">
        <v>94</v>
      </c>
      <c r="F182">
        <v>111</v>
      </c>
      <c r="G182">
        <v>134</v>
      </c>
      <c r="H182">
        <v>153</v>
      </c>
    </row>
    <row r="183" spans="1:8" x14ac:dyDescent="0.25">
      <c r="A183">
        <v>13</v>
      </c>
      <c r="B183">
        <v>46.1</v>
      </c>
      <c r="C183">
        <v>60</v>
      </c>
      <c r="D183">
        <v>78</v>
      </c>
      <c r="E183">
        <v>90</v>
      </c>
      <c r="F183">
        <v>106</v>
      </c>
      <c r="G183">
        <v>129</v>
      </c>
      <c r="H183">
        <v>147</v>
      </c>
    </row>
    <row r="184" spans="1:8" x14ac:dyDescent="0.25">
      <c r="A184">
        <v>14</v>
      </c>
      <c r="B184">
        <v>44.5</v>
      </c>
      <c r="C184">
        <v>58</v>
      </c>
      <c r="D184">
        <v>76</v>
      </c>
      <c r="E184">
        <v>87</v>
      </c>
      <c r="F184">
        <v>103</v>
      </c>
      <c r="G184">
        <v>124</v>
      </c>
      <c r="H184">
        <v>142</v>
      </c>
    </row>
    <row r="185" spans="1:8" x14ac:dyDescent="0.25">
      <c r="A185">
        <v>15</v>
      </c>
      <c r="B185">
        <v>43.1</v>
      </c>
      <c r="C185">
        <v>56</v>
      </c>
      <c r="D185">
        <v>73</v>
      </c>
      <c r="E185">
        <v>84</v>
      </c>
      <c r="F185">
        <v>99</v>
      </c>
      <c r="G185">
        <v>120</v>
      </c>
      <c r="H185">
        <v>137</v>
      </c>
    </row>
    <row r="186" spans="1:8" x14ac:dyDescent="0.25">
      <c r="A186">
        <v>16</v>
      </c>
      <c r="B186">
        <v>41.8</v>
      </c>
      <c r="C186">
        <v>55</v>
      </c>
      <c r="D186">
        <v>71</v>
      </c>
      <c r="E186">
        <v>82</v>
      </c>
      <c r="F186">
        <v>96</v>
      </c>
      <c r="G186">
        <v>116</v>
      </c>
      <c r="H186">
        <v>132</v>
      </c>
    </row>
    <row r="187" spans="1:8" x14ac:dyDescent="0.25">
      <c r="A187">
        <v>17</v>
      </c>
      <c r="B187">
        <v>40.6</v>
      </c>
      <c r="C187">
        <v>53</v>
      </c>
      <c r="D187">
        <v>69</v>
      </c>
      <c r="E187">
        <v>79</v>
      </c>
      <c r="F187">
        <v>93</v>
      </c>
      <c r="G187">
        <v>113</v>
      </c>
      <c r="H187">
        <v>128</v>
      </c>
    </row>
    <row r="188" spans="1:8" x14ac:dyDescent="0.25">
      <c r="A188">
        <v>18</v>
      </c>
      <c r="B188">
        <v>39.5</v>
      </c>
      <c r="C188">
        <v>51</v>
      </c>
      <c r="D188">
        <v>67</v>
      </c>
      <c r="E188">
        <v>77</v>
      </c>
      <c r="F188">
        <v>90</v>
      </c>
      <c r="G188">
        <v>109</v>
      </c>
      <c r="H188">
        <v>124</v>
      </c>
    </row>
    <row r="189" spans="1:8" x14ac:dyDescent="0.25">
      <c r="A189">
        <v>19</v>
      </c>
      <c r="B189">
        <v>38.5</v>
      </c>
      <c r="C189">
        <v>50</v>
      </c>
      <c r="D189">
        <v>65</v>
      </c>
      <c r="E189">
        <v>75</v>
      </c>
      <c r="F189">
        <v>88</v>
      </c>
      <c r="G189">
        <v>106</v>
      </c>
      <c r="H189">
        <v>121</v>
      </c>
    </row>
    <row r="190" spans="1:8" x14ac:dyDescent="0.25">
      <c r="A190">
        <v>20</v>
      </c>
      <c r="B190">
        <v>37.5</v>
      </c>
      <c r="C190">
        <v>48.9</v>
      </c>
      <c r="D190">
        <v>63</v>
      </c>
      <c r="E190">
        <v>73</v>
      </c>
      <c r="F190">
        <v>86</v>
      </c>
      <c r="G190">
        <v>103</v>
      </c>
      <c r="H190">
        <v>118</v>
      </c>
    </row>
    <row r="191" spans="1:8" x14ac:dyDescent="0.25">
      <c r="A191">
        <v>21</v>
      </c>
      <c r="B191">
        <v>36.6</v>
      </c>
      <c r="C191">
        <v>47.7</v>
      </c>
      <c r="D191">
        <v>62</v>
      </c>
      <c r="E191">
        <v>71</v>
      </c>
      <c r="F191">
        <v>83</v>
      </c>
      <c r="G191">
        <v>101</v>
      </c>
      <c r="H191">
        <v>115</v>
      </c>
    </row>
    <row r="192" spans="1:8" x14ac:dyDescent="0.25">
      <c r="A192">
        <v>22</v>
      </c>
      <c r="B192">
        <v>35.700000000000003</v>
      </c>
      <c r="C192">
        <v>46.5</v>
      </c>
      <c r="D192">
        <v>60</v>
      </c>
      <c r="E192">
        <v>69</v>
      </c>
      <c r="F192">
        <v>81</v>
      </c>
      <c r="G192">
        <v>98</v>
      </c>
      <c r="H192">
        <v>112</v>
      </c>
    </row>
    <row r="193" spans="1:8" x14ac:dyDescent="0.25">
      <c r="A193">
        <v>23</v>
      </c>
      <c r="B193">
        <v>34.9</v>
      </c>
      <c r="C193">
        <v>45.5</v>
      </c>
      <c r="D193">
        <v>59</v>
      </c>
      <c r="E193">
        <v>68</v>
      </c>
      <c r="F193">
        <v>79</v>
      </c>
      <c r="G193">
        <v>96</v>
      </c>
      <c r="H193">
        <v>109</v>
      </c>
    </row>
    <row r="194" spans="1:8" x14ac:dyDescent="0.25">
      <c r="A194">
        <v>24</v>
      </c>
      <c r="B194">
        <v>34.200000000000003</v>
      </c>
      <c r="C194">
        <v>44.5</v>
      </c>
      <c r="D194">
        <v>58</v>
      </c>
      <c r="E194">
        <v>66</v>
      </c>
      <c r="F194">
        <v>78</v>
      </c>
      <c r="G194">
        <v>94</v>
      </c>
      <c r="H194">
        <v>106</v>
      </c>
    </row>
    <row r="195" spans="1:8" x14ac:dyDescent="0.25">
      <c r="A195">
        <v>25</v>
      </c>
      <c r="B195">
        <v>33.5</v>
      </c>
      <c r="C195">
        <v>43.5</v>
      </c>
      <c r="D195">
        <v>56</v>
      </c>
      <c r="E195">
        <v>65</v>
      </c>
      <c r="F195">
        <v>76</v>
      </c>
      <c r="G195">
        <v>91</v>
      </c>
      <c r="H195">
        <v>104</v>
      </c>
    </row>
    <row r="196" spans="1:8" x14ac:dyDescent="0.25">
      <c r="A196">
        <v>26</v>
      </c>
      <c r="B196">
        <v>32.799999999999997</v>
      </c>
      <c r="C196">
        <v>42.7</v>
      </c>
      <c r="D196">
        <v>55</v>
      </c>
      <c r="E196">
        <v>63</v>
      </c>
      <c r="F196">
        <v>74</v>
      </c>
      <c r="G196">
        <v>89</v>
      </c>
      <c r="H196">
        <v>102</v>
      </c>
    </row>
    <row r="197" spans="1:8" x14ac:dyDescent="0.25">
      <c r="A197">
        <v>27</v>
      </c>
      <c r="B197">
        <v>32.1</v>
      </c>
      <c r="C197">
        <v>41.8</v>
      </c>
      <c r="D197">
        <v>54</v>
      </c>
      <c r="E197">
        <v>62</v>
      </c>
      <c r="F197">
        <v>73</v>
      </c>
      <c r="G197">
        <v>88</v>
      </c>
      <c r="H197">
        <v>100</v>
      </c>
    </row>
    <row r="198" spans="1:8" x14ac:dyDescent="0.25">
      <c r="A198">
        <v>28</v>
      </c>
      <c r="B198">
        <v>31.5</v>
      </c>
      <c r="C198">
        <v>41</v>
      </c>
      <c r="D198">
        <v>53</v>
      </c>
      <c r="E198">
        <v>61</v>
      </c>
      <c r="F198">
        <v>71</v>
      </c>
      <c r="G198">
        <v>86</v>
      </c>
      <c r="H198">
        <v>98</v>
      </c>
    </row>
    <row r="199" spans="1:8" x14ac:dyDescent="0.25">
      <c r="A199">
        <v>29</v>
      </c>
      <c r="B199">
        <v>30.9</v>
      </c>
      <c r="C199">
        <v>40.200000000000003</v>
      </c>
      <c r="D199">
        <v>52</v>
      </c>
      <c r="E199">
        <v>60</v>
      </c>
      <c r="F199">
        <v>70</v>
      </c>
      <c r="G199">
        <v>84</v>
      </c>
      <c r="H199">
        <v>96</v>
      </c>
    </row>
    <row r="200" spans="1:8" x14ac:dyDescent="0.25">
      <c r="A200">
        <v>30</v>
      </c>
      <c r="B200">
        <v>30.4</v>
      </c>
      <c r="C200">
        <v>39.5</v>
      </c>
      <c r="D200">
        <v>51</v>
      </c>
      <c r="E200">
        <v>58</v>
      </c>
      <c r="F200">
        <v>68</v>
      </c>
      <c r="G200">
        <v>82</v>
      </c>
      <c r="H200">
        <v>94</v>
      </c>
    </row>
    <row r="201" spans="1:8" x14ac:dyDescent="0.25">
      <c r="A201">
        <v>32</v>
      </c>
      <c r="B201">
        <v>29.3</v>
      </c>
      <c r="C201">
        <v>38.1</v>
      </c>
      <c r="D201">
        <v>49.2</v>
      </c>
      <c r="E201">
        <v>56</v>
      </c>
      <c r="F201">
        <v>66</v>
      </c>
      <c r="G201">
        <v>79</v>
      </c>
      <c r="H201">
        <v>90</v>
      </c>
    </row>
    <row r="202" spans="1:8" x14ac:dyDescent="0.25">
      <c r="A202">
        <v>34</v>
      </c>
      <c r="B202">
        <v>28.4</v>
      </c>
      <c r="C202">
        <v>36.9</v>
      </c>
      <c r="D202">
        <v>47.6</v>
      </c>
      <c r="E202">
        <v>54</v>
      </c>
      <c r="F202">
        <v>64</v>
      </c>
      <c r="G202">
        <v>77</v>
      </c>
      <c r="H202">
        <v>87</v>
      </c>
    </row>
    <row r="203" spans="1:8" x14ac:dyDescent="0.25">
      <c r="A203">
        <v>36</v>
      </c>
      <c r="B203">
        <v>27.5</v>
      </c>
      <c r="C203">
        <v>35.700000000000003</v>
      </c>
      <c r="D203">
        <v>46.1</v>
      </c>
      <c r="E203">
        <v>53</v>
      </c>
      <c r="F203">
        <v>62</v>
      </c>
      <c r="G203">
        <v>74</v>
      </c>
      <c r="H203">
        <v>84</v>
      </c>
    </row>
    <row r="204" spans="1:8" x14ac:dyDescent="0.25">
      <c r="A204">
        <v>38</v>
      </c>
      <c r="B204">
        <v>26.7</v>
      </c>
      <c r="C204">
        <v>34.700000000000003</v>
      </c>
      <c r="D204">
        <v>44.7</v>
      </c>
      <c r="E204">
        <v>51</v>
      </c>
      <c r="F204">
        <v>60</v>
      </c>
      <c r="G204">
        <v>72</v>
      </c>
      <c r="H204">
        <v>82</v>
      </c>
    </row>
    <row r="205" spans="1:8" x14ac:dyDescent="0.25">
      <c r="A205">
        <v>40</v>
      </c>
      <c r="B205">
        <v>26</v>
      </c>
      <c r="C205">
        <v>33.700000000000003</v>
      </c>
      <c r="D205">
        <v>43.4</v>
      </c>
      <c r="E205">
        <v>49.6</v>
      </c>
      <c r="F205">
        <v>58</v>
      </c>
      <c r="G205">
        <v>70</v>
      </c>
      <c r="H205">
        <v>79</v>
      </c>
    </row>
    <row r="206" spans="1:8" x14ac:dyDescent="0.25">
      <c r="A206">
        <v>45</v>
      </c>
      <c r="B206">
        <v>24.3</v>
      </c>
      <c r="C206">
        <v>31.5</v>
      </c>
      <c r="D206">
        <v>40.5</v>
      </c>
      <c r="E206">
        <v>46.2</v>
      </c>
      <c r="F206">
        <v>54</v>
      </c>
      <c r="G206">
        <v>65</v>
      </c>
      <c r="H206">
        <v>74</v>
      </c>
    </row>
    <row r="207" spans="1:8" x14ac:dyDescent="0.25">
      <c r="A207">
        <v>50</v>
      </c>
      <c r="B207">
        <v>22.9</v>
      </c>
      <c r="C207">
        <v>29.7</v>
      </c>
      <c r="D207">
        <v>38.1</v>
      </c>
      <c r="E207">
        <v>43.4</v>
      </c>
      <c r="F207">
        <v>51</v>
      </c>
      <c r="G207">
        <v>61</v>
      </c>
      <c r="H207">
        <v>69</v>
      </c>
    </row>
    <row r="208" spans="1:8" x14ac:dyDescent="0.25">
      <c r="A208">
        <v>55</v>
      </c>
      <c r="B208">
        <v>21.6</v>
      </c>
      <c r="C208">
        <v>28.1</v>
      </c>
      <c r="D208">
        <v>36</v>
      </c>
      <c r="E208">
        <v>41</v>
      </c>
      <c r="F208">
        <v>47.8</v>
      </c>
      <c r="G208">
        <v>57</v>
      </c>
      <c r="H208">
        <v>65</v>
      </c>
    </row>
    <row r="209" spans="1:10" x14ac:dyDescent="0.25">
      <c r="A209">
        <v>60</v>
      </c>
      <c r="B209">
        <v>20.6</v>
      </c>
      <c r="C209">
        <v>26.7</v>
      </c>
      <c r="D209">
        <v>34.1</v>
      </c>
      <c r="E209">
        <v>36.9</v>
      </c>
      <c r="F209">
        <v>45.4</v>
      </c>
      <c r="G209">
        <v>54</v>
      </c>
      <c r="H209">
        <v>62</v>
      </c>
    </row>
    <row r="210" spans="1:10" x14ac:dyDescent="0.25">
      <c r="A210">
        <v>75</v>
      </c>
      <c r="B210">
        <v>17.7</v>
      </c>
      <c r="C210">
        <v>22.9</v>
      </c>
      <c r="D210">
        <v>29.3</v>
      </c>
      <c r="E210">
        <v>33.4</v>
      </c>
      <c r="F210">
        <v>38.9</v>
      </c>
      <c r="G210">
        <v>46.6</v>
      </c>
      <c r="H210">
        <v>53</v>
      </c>
    </row>
    <row r="211" spans="1:10" x14ac:dyDescent="0.25">
      <c r="A211">
        <v>90</v>
      </c>
      <c r="B211">
        <v>15.6</v>
      </c>
      <c r="C211">
        <v>20.2</v>
      </c>
      <c r="D211">
        <v>25.8</v>
      </c>
      <c r="E211">
        <v>29.4</v>
      </c>
      <c r="F211">
        <v>34.200000000000003</v>
      </c>
      <c r="G211">
        <v>41</v>
      </c>
      <c r="H211">
        <v>46.4</v>
      </c>
    </row>
    <row r="212" spans="1:10" x14ac:dyDescent="0.25">
      <c r="A212">
        <v>105</v>
      </c>
      <c r="B212">
        <v>14</v>
      </c>
      <c r="C212">
        <v>18.2</v>
      </c>
      <c r="D212">
        <v>23.2</v>
      </c>
      <c r="E212">
        <v>26.4</v>
      </c>
      <c r="F212">
        <v>30.7</v>
      </c>
      <c r="G212">
        <v>36.700000000000003</v>
      </c>
      <c r="H212">
        <v>41.5</v>
      </c>
    </row>
    <row r="213" spans="1:10" x14ac:dyDescent="0.25">
      <c r="A213">
        <v>120</v>
      </c>
      <c r="B213">
        <v>12.8</v>
      </c>
      <c r="C213">
        <v>16.5</v>
      </c>
      <c r="D213">
        <v>21.1</v>
      </c>
      <c r="E213">
        <v>24</v>
      </c>
      <c r="F213">
        <v>27.9</v>
      </c>
      <c r="G213">
        <v>33.4</v>
      </c>
      <c r="H213">
        <v>37.799999999999997</v>
      </c>
    </row>
    <row r="214" spans="1:10" x14ac:dyDescent="0.25">
      <c r="A214">
        <v>135</v>
      </c>
      <c r="B214">
        <v>11.8</v>
      </c>
      <c r="C214">
        <v>15.2</v>
      </c>
      <c r="D214">
        <v>19.399999999999999</v>
      </c>
      <c r="E214">
        <v>22.1</v>
      </c>
      <c r="F214">
        <v>25.7</v>
      </c>
      <c r="G214">
        <v>30.7</v>
      </c>
      <c r="H214">
        <v>34.700000000000003</v>
      </c>
    </row>
    <row r="215" spans="1:10" x14ac:dyDescent="0.25">
      <c r="A215">
        <v>150</v>
      </c>
      <c r="B215">
        <v>10.9</v>
      </c>
      <c r="C215">
        <v>14.1</v>
      </c>
      <c r="D215">
        <v>18</v>
      </c>
      <c r="E215">
        <v>20.5</v>
      </c>
      <c r="F215">
        <v>23.8</v>
      </c>
      <c r="G215">
        <v>28.4</v>
      </c>
      <c r="H215">
        <v>32.200000000000003</v>
      </c>
    </row>
    <row r="216" spans="1:10" x14ac:dyDescent="0.25">
      <c r="A216">
        <v>165</v>
      </c>
      <c r="B216">
        <v>10.199999999999999</v>
      </c>
      <c r="C216">
        <v>13.2</v>
      </c>
      <c r="D216">
        <v>16.8</v>
      </c>
      <c r="E216">
        <v>19.100000000000001</v>
      </c>
      <c r="F216">
        <v>22.2</v>
      </c>
      <c r="G216">
        <v>26.6</v>
      </c>
      <c r="H216">
        <v>30</v>
      </c>
    </row>
    <row r="217" spans="1:10" x14ac:dyDescent="0.25">
      <c r="A217">
        <v>180</v>
      </c>
      <c r="B217">
        <v>9.61</v>
      </c>
      <c r="C217">
        <v>12.4</v>
      </c>
      <c r="D217">
        <v>15.8</v>
      </c>
      <c r="E217">
        <v>18</v>
      </c>
      <c r="F217">
        <v>20.9</v>
      </c>
      <c r="G217">
        <v>24.9</v>
      </c>
      <c r="H217">
        <v>28.2</v>
      </c>
    </row>
    <row r="218" spans="1:10" x14ac:dyDescent="0.25">
      <c r="A218">
        <v>195</v>
      </c>
      <c r="B218">
        <v>9.08</v>
      </c>
      <c r="C218">
        <v>11.7</v>
      </c>
      <c r="D218">
        <v>14.9</v>
      </c>
      <c r="E218">
        <v>17</v>
      </c>
      <c r="F218">
        <v>19.7</v>
      </c>
      <c r="G218">
        <v>23.5</v>
      </c>
      <c r="H218">
        <v>26.6</v>
      </c>
    </row>
    <row r="219" spans="1:10" x14ac:dyDescent="0.25">
      <c r="A219">
        <v>210</v>
      </c>
      <c r="B219">
        <v>8.61</v>
      </c>
      <c r="C219">
        <v>11.1</v>
      </c>
      <c r="D219">
        <v>14.2</v>
      </c>
      <c r="E219">
        <v>16.100000000000001</v>
      </c>
      <c r="F219">
        <v>18.7</v>
      </c>
      <c r="G219">
        <v>22.3</v>
      </c>
      <c r="H219">
        <v>25.2</v>
      </c>
    </row>
    <row r="220" spans="1:10" x14ac:dyDescent="0.25">
      <c r="A220">
        <v>225</v>
      </c>
      <c r="B220">
        <v>8.1999999999999993</v>
      </c>
      <c r="C220">
        <v>10.6</v>
      </c>
      <c r="D220">
        <v>13.5</v>
      </c>
      <c r="E220">
        <v>15.3</v>
      </c>
      <c r="F220">
        <v>17.8</v>
      </c>
      <c r="G220">
        <v>21.2</v>
      </c>
      <c r="H220">
        <v>24</v>
      </c>
    </row>
    <row r="221" spans="1:10" x14ac:dyDescent="0.25">
      <c r="A221">
        <v>240</v>
      </c>
      <c r="B221">
        <v>7.84</v>
      </c>
      <c r="C221">
        <v>10.1</v>
      </c>
      <c r="D221">
        <v>12.9</v>
      </c>
      <c r="E221">
        <v>14.6</v>
      </c>
      <c r="F221">
        <v>17</v>
      </c>
      <c r="G221">
        <v>20.3</v>
      </c>
      <c r="H221">
        <v>22.9</v>
      </c>
    </row>
    <row r="222" spans="1:10" x14ac:dyDescent="0.25">
      <c r="A222">
        <v>270</v>
      </c>
      <c r="B222">
        <v>7.21</v>
      </c>
      <c r="C222">
        <v>9.31</v>
      </c>
      <c r="D222">
        <v>11.8</v>
      </c>
      <c r="E222">
        <v>13.4</v>
      </c>
      <c r="F222">
        <v>15.6</v>
      </c>
      <c r="G222">
        <v>18.600000000000001</v>
      </c>
      <c r="H222">
        <v>21</v>
      </c>
    </row>
    <row r="223" spans="1:10" x14ac:dyDescent="0.25">
      <c r="A223">
        <v>300</v>
      </c>
      <c r="B223">
        <v>6.69</v>
      </c>
      <c r="C223">
        <v>8.64</v>
      </c>
      <c r="D223">
        <v>11</v>
      </c>
      <c r="E223">
        <v>12.4</v>
      </c>
      <c r="F223">
        <v>14.5</v>
      </c>
      <c r="G223">
        <v>17.2</v>
      </c>
      <c r="H223">
        <v>19.5</v>
      </c>
      <c r="J223" t="s">
        <v>51</v>
      </c>
    </row>
    <row r="224" spans="1:10" x14ac:dyDescent="0.25">
      <c r="A224">
        <v>360</v>
      </c>
      <c r="B224">
        <v>5.89</v>
      </c>
      <c r="C224">
        <v>7.6</v>
      </c>
      <c r="D224">
        <v>9.64</v>
      </c>
      <c r="E224">
        <v>10.9</v>
      </c>
      <c r="F224">
        <v>12.7</v>
      </c>
      <c r="G224">
        <v>15.1</v>
      </c>
      <c r="H224">
        <v>17.100000000000001</v>
      </c>
      <c r="J224">
        <v>6</v>
      </c>
    </row>
    <row r="225" spans="1:10" x14ac:dyDescent="0.25">
      <c r="A225">
        <v>420</v>
      </c>
      <c r="B225">
        <v>5.28</v>
      </c>
      <c r="C225">
        <v>6.81</v>
      </c>
      <c r="D225">
        <v>8.64</v>
      </c>
      <c r="E225">
        <v>9.7899999999999991</v>
      </c>
      <c r="F225">
        <v>11.4</v>
      </c>
      <c r="G225">
        <v>13.5</v>
      </c>
      <c r="H225">
        <v>15.3</v>
      </c>
      <c r="J225">
        <v>7</v>
      </c>
    </row>
    <row r="226" spans="1:10" x14ac:dyDescent="0.25">
      <c r="A226">
        <v>480</v>
      </c>
      <c r="B226">
        <v>4.8099999999999996</v>
      </c>
      <c r="C226">
        <v>6.2</v>
      </c>
      <c r="D226">
        <v>7.85</v>
      </c>
      <c r="E226">
        <v>8.9</v>
      </c>
      <c r="F226">
        <v>10.3</v>
      </c>
      <c r="G226">
        <v>12.3</v>
      </c>
      <c r="H226">
        <v>13.9</v>
      </c>
      <c r="J226">
        <v>8</v>
      </c>
    </row>
    <row r="227" spans="1:10" x14ac:dyDescent="0.25">
      <c r="A227">
        <v>540</v>
      </c>
      <c r="B227">
        <v>4.42</v>
      </c>
      <c r="C227">
        <v>5.71</v>
      </c>
      <c r="D227">
        <v>7.22</v>
      </c>
      <c r="E227">
        <v>8.18</v>
      </c>
      <c r="F227">
        <v>9.49</v>
      </c>
      <c r="G227">
        <v>11.3</v>
      </c>
      <c r="H227">
        <v>12.7</v>
      </c>
      <c r="J227">
        <v>9</v>
      </c>
    </row>
    <row r="228" spans="1:10" x14ac:dyDescent="0.25">
      <c r="A228">
        <v>600</v>
      </c>
      <c r="B228">
        <v>4.1100000000000003</v>
      </c>
      <c r="C228">
        <v>5.3</v>
      </c>
      <c r="D228">
        <v>6.7</v>
      </c>
      <c r="E228">
        <v>7.59</v>
      </c>
      <c r="F228">
        <v>8.8000000000000007</v>
      </c>
      <c r="G228">
        <v>10.5</v>
      </c>
      <c r="H228">
        <v>11.8</v>
      </c>
      <c r="J228">
        <v>10</v>
      </c>
    </row>
    <row r="229" spans="1:10" x14ac:dyDescent="0.25">
      <c r="A229">
        <v>660</v>
      </c>
      <c r="B229">
        <v>3.84</v>
      </c>
      <c r="C229">
        <v>4.95</v>
      </c>
      <c r="D229">
        <v>6.27</v>
      </c>
      <c r="E229">
        <v>7.09</v>
      </c>
      <c r="F229">
        <v>8.2200000000000006</v>
      </c>
      <c r="G229">
        <v>9.7799999999999994</v>
      </c>
      <c r="H229">
        <v>11</v>
      </c>
      <c r="J229">
        <v>11</v>
      </c>
    </row>
    <row r="230" spans="1:10" x14ac:dyDescent="0.25">
      <c r="A230">
        <v>720</v>
      </c>
      <c r="B230">
        <v>3.61</v>
      </c>
      <c r="C230">
        <v>4.66</v>
      </c>
      <c r="D230">
        <v>5.89</v>
      </c>
      <c r="E230">
        <v>6.66</v>
      </c>
      <c r="F230">
        <v>7.73</v>
      </c>
      <c r="G230">
        <v>9.19</v>
      </c>
      <c r="H230">
        <v>10.4</v>
      </c>
      <c r="J230">
        <v>12</v>
      </c>
    </row>
    <row r="231" spans="1:10" x14ac:dyDescent="0.25">
      <c r="A231">
        <v>840</v>
      </c>
      <c r="B231">
        <v>3.27</v>
      </c>
      <c r="C231">
        <v>4.21</v>
      </c>
      <c r="D231">
        <v>5.31</v>
      </c>
      <c r="E231">
        <v>6</v>
      </c>
      <c r="F231">
        <v>6.95</v>
      </c>
      <c r="G231">
        <v>8.26</v>
      </c>
      <c r="H231">
        <v>9.3000000000000007</v>
      </c>
      <c r="J231">
        <v>14</v>
      </c>
    </row>
    <row r="232" spans="1:10" x14ac:dyDescent="0.25">
      <c r="A232">
        <v>960</v>
      </c>
      <c r="B232">
        <v>2.99</v>
      </c>
      <c r="C232">
        <v>3.85</v>
      </c>
      <c r="D232">
        <v>4.8499999999999996</v>
      </c>
      <c r="E232">
        <v>5.48</v>
      </c>
      <c r="F232">
        <v>6.34</v>
      </c>
      <c r="G232">
        <v>7.52</v>
      </c>
      <c r="H232">
        <v>8.4700000000000006</v>
      </c>
      <c r="J232">
        <v>16</v>
      </c>
    </row>
    <row r="233" spans="1:10" x14ac:dyDescent="0.25">
      <c r="A233">
        <v>1080</v>
      </c>
      <c r="B233">
        <v>2.77</v>
      </c>
      <c r="C233">
        <v>3.56</v>
      </c>
      <c r="D233">
        <v>4.4800000000000004</v>
      </c>
      <c r="E233">
        <v>5.05</v>
      </c>
      <c r="F233">
        <v>5.84</v>
      </c>
      <c r="G233">
        <v>6.93</v>
      </c>
      <c r="H233">
        <v>7.79</v>
      </c>
      <c r="J233">
        <v>18</v>
      </c>
    </row>
    <row r="234" spans="1:10" x14ac:dyDescent="0.25">
      <c r="A234">
        <v>1200</v>
      </c>
      <c r="B234">
        <v>2.58</v>
      </c>
      <c r="C234">
        <v>3.32</v>
      </c>
      <c r="D234">
        <v>4.17</v>
      </c>
      <c r="E234">
        <v>4.7</v>
      </c>
      <c r="F234">
        <v>5.43</v>
      </c>
      <c r="G234">
        <v>6.43</v>
      </c>
      <c r="H234">
        <v>7.23</v>
      </c>
      <c r="J234">
        <v>20</v>
      </c>
    </row>
    <row r="235" spans="1:10" x14ac:dyDescent="0.25">
      <c r="A235">
        <v>1320</v>
      </c>
      <c r="B235">
        <v>2.42</v>
      </c>
      <c r="C235">
        <v>3.11</v>
      </c>
      <c r="D235">
        <v>3.9</v>
      </c>
      <c r="E235">
        <v>4.4000000000000004</v>
      </c>
      <c r="F235">
        <v>5.08</v>
      </c>
      <c r="G235">
        <v>6.01</v>
      </c>
      <c r="H235">
        <v>6.76</v>
      </c>
      <c r="J235">
        <v>22</v>
      </c>
    </row>
    <row r="236" spans="1:10" x14ac:dyDescent="0.25">
      <c r="A236">
        <v>1440</v>
      </c>
      <c r="B236">
        <v>2.29</v>
      </c>
      <c r="C236">
        <v>2.94</v>
      </c>
      <c r="D236">
        <v>3.68</v>
      </c>
      <c r="E236">
        <v>4.1399999999999997</v>
      </c>
      <c r="F236">
        <v>4.78</v>
      </c>
      <c r="G236">
        <v>5.65</v>
      </c>
      <c r="H236">
        <v>6.35</v>
      </c>
      <c r="J236">
        <v>24</v>
      </c>
    </row>
    <row r="237" spans="1:10" x14ac:dyDescent="0.25">
      <c r="A237">
        <v>1800</v>
      </c>
      <c r="B237">
        <v>1.97</v>
      </c>
      <c r="C237">
        <v>2.52</v>
      </c>
      <c r="D237">
        <v>3.15</v>
      </c>
      <c r="E237">
        <v>3.54</v>
      </c>
      <c r="F237">
        <v>4.08</v>
      </c>
      <c r="G237">
        <v>4.82</v>
      </c>
      <c r="H237">
        <v>5.4</v>
      </c>
      <c r="J237">
        <v>30</v>
      </c>
    </row>
    <row r="238" spans="1:10" x14ac:dyDescent="0.25">
      <c r="A238">
        <v>2160</v>
      </c>
      <c r="B238">
        <v>1.73</v>
      </c>
      <c r="C238">
        <v>2.2200000000000002</v>
      </c>
      <c r="D238">
        <v>2.76</v>
      </c>
      <c r="E238">
        <v>3.1</v>
      </c>
      <c r="F238">
        <v>3.57</v>
      </c>
      <c r="G238">
        <v>4.21</v>
      </c>
      <c r="H238">
        <v>4.72</v>
      </c>
      <c r="J238">
        <v>36</v>
      </c>
    </row>
    <row r="239" spans="1:10" x14ac:dyDescent="0.25">
      <c r="A239">
        <v>2520</v>
      </c>
      <c r="B239">
        <v>1.55</v>
      </c>
      <c r="C239">
        <v>1.99</v>
      </c>
      <c r="D239">
        <v>2.4700000000000002</v>
      </c>
      <c r="E239">
        <v>2.77</v>
      </c>
      <c r="F239">
        <v>3.18</v>
      </c>
      <c r="G239">
        <v>3.75</v>
      </c>
      <c r="H239">
        <v>4.2</v>
      </c>
      <c r="J239">
        <v>42</v>
      </c>
    </row>
    <row r="240" spans="1:10" x14ac:dyDescent="0.25">
      <c r="A240">
        <v>2880</v>
      </c>
      <c r="B240">
        <v>1.41</v>
      </c>
      <c r="C240">
        <v>1.8</v>
      </c>
      <c r="D240">
        <v>2.2400000000000002</v>
      </c>
      <c r="E240">
        <v>2.5</v>
      </c>
      <c r="F240">
        <v>2.88</v>
      </c>
      <c r="G240">
        <v>3.38</v>
      </c>
      <c r="H240">
        <v>3.79</v>
      </c>
      <c r="J240">
        <v>48</v>
      </c>
    </row>
    <row r="241" spans="1:10" x14ac:dyDescent="0.25">
      <c r="A241">
        <v>3240</v>
      </c>
      <c r="B241">
        <v>1.29</v>
      </c>
      <c r="C241">
        <v>1.65</v>
      </c>
      <c r="D241">
        <v>2.04</v>
      </c>
      <c r="E241">
        <v>2.2799999999999998</v>
      </c>
      <c r="F241">
        <v>2.62</v>
      </c>
      <c r="G241">
        <v>3.08</v>
      </c>
      <c r="H241">
        <v>3.45</v>
      </c>
      <c r="J241">
        <v>54</v>
      </c>
    </row>
    <row r="242" spans="1:10" x14ac:dyDescent="0.25">
      <c r="A242">
        <v>3600</v>
      </c>
      <c r="B242">
        <v>1.19</v>
      </c>
      <c r="C242">
        <v>1.52</v>
      </c>
      <c r="D242">
        <v>1.88</v>
      </c>
      <c r="E242">
        <v>2.1</v>
      </c>
      <c r="F242">
        <v>2.41</v>
      </c>
      <c r="G242">
        <v>2.83</v>
      </c>
      <c r="H242">
        <v>3.16</v>
      </c>
      <c r="J242">
        <v>60</v>
      </c>
    </row>
    <row r="243" spans="1:10" x14ac:dyDescent="0.25">
      <c r="A243">
        <v>3960</v>
      </c>
      <c r="B243">
        <v>1.1100000000000001</v>
      </c>
      <c r="C243">
        <v>1.41</v>
      </c>
      <c r="D243">
        <v>1.74</v>
      </c>
      <c r="E243">
        <v>1.95</v>
      </c>
      <c r="F243">
        <v>2.23</v>
      </c>
      <c r="G243">
        <v>2.62</v>
      </c>
      <c r="H243">
        <v>2.92</v>
      </c>
      <c r="J243">
        <v>66</v>
      </c>
    </row>
    <row r="244" spans="1:10" x14ac:dyDescent="0.25">
      <c r="A244">
        <v>4320</v>
      </c>
      <c r="B244">
        <v>1.03</v>
      </c>
      <c r="C244">
        <v>1.32</v>
      </c>
      <c r="D244">
        <v>1.62</v>
      </c>
      <c r="E244">
        <v>1.81</v>
      </c>
      <c r="F244">
        <v>2.0699999999999998</v>
      </c>
      <c r="G244">
        <v>2.4300000000000002</v>
      </c>
      <c r="H244">
        <v>2.71</v>
      </c>
      <c r="J244">
        <v>72</v>
      </c>
    </row>
    <row r="247" spans="1:10" x14ac:dyDescent="0.25">
      <c r="A247" s="19" t="s">
        <v>41</v>
      </c>
    </row>
    <row r="248" spans="1:10" x14ac:dyDescent="0.25">
      <c r="A248" s="9" t="s">
        <v>52</v>
      </c>
      <c r="B248" s="9" t="s">
        <v>38</v>
      </c>
      <c r="C248" s="9" t="s">
        <v>37</v>
      </c>
      <c r="D248" s="9" t="s">
        <v>36</v>
      </c>
      <c r="E248" s="9" t="s">
        <v>9</v>
      </c>
      <c r="F248" s="9" t="s">
        <v>35</v>
      </c>
      <c r="G248" s="9" t="s">
        <v>34</v>
      </c>
      <c r="H248" s="9" t="s">
        <v>33</v>
      </c>
    </row>
    <row r="249" spans="1:10" x14ac:dyDescent="0.25">
      <c r="A249">
        <v>5</v>
      </c>
      <c r="B249">
        <v>68</v>
      </c>
      <c r="C249">
        <v>89</v>
      </c>
      <c r="D249">
        <v>115</v>
      </c>
      <c r="E249">
        <v>132</v>
      </c>
      <c r="F249">
        <v>155</v>
      </c>
      <c r="G249">
        <v>186</v>
      </c>
      <c r="H249">
        <v>212</v>
      </c>
    </row>
    <row r="250" spans="1:10" x14ac:dyDescent="0.25">
      <c r="A250">
        <v>5.5</v>
      </c>
      <c r="B250">
        <v>66</v>
      </c>
      <c r="C250">
        <v>86</v>
      </c>
      <c r="D250">
        <v>111</v>
      </c>
      <c r="E250">
        <v>127</v>
      </c>
      <c r="F250">
        <v>149</v>
      </c>
      <c r="G250">
        <v>179</v>
      </c>
      <c r="H250">
        <v>204</v>
      </c>
    </row>
    <row r="251" spans="1:10" x14ac:dyDescent="0.25">
      <c r="A251">
        <v>6</v>
      </c>
      <c r="B251">
        <v>64</v>
      </c>
      <c r="C251">
        <v>83</v>
      </c>
      <c r="D251">
        <v>107</v>
      </c>
      <c r="E251">
        <v>123</v>
      </c>
      <c r="F251">
        <v>144</v>
      </c>
      <c r="G251">
        <v>173</v>
      </c>
      <c r="H251">
        <v>197</v>
      </c>
    </row>
    <row r="252" spans="1:10" x14ac:dyDescent="0.25">
      <c r="A252">
        <v>6.5</v>
      </c>
      <c r="B252">
        <v>62</v>
      </c>
      <c r="C252">
        <v>81</v>
      </c>
      <c r="D252">
        <v>104</v>
      </c>
      <c r="E252">
        <v>119</v>
      </c>
      <c r="F252">
        <v>140</v>
      </c>
      <c r="G252">
        <v>168</v>
      </c>
      <c r="H252">
        <v>190</v>
      </c>
    </row>
    <row r="253" spans="1:10" x14ac:dyDescent="0.25">
      <c r="A253">
        <v>7</v>
      </c>
      <c r="B253">
        <v>60</v>
      </c>
      <c r="C253">
        <v>78</v>
      </c>
      <c r="D253">
        <v>101</v>
      </c>
      <c r="E253">
        <v>116</v>
      </c>
      <c r="F253">
        <v>135</v>
      </c>
      <c r="G253">
        <v>163</v>
      </c>
      <c r="H253">
        <v>184</v>
      </c>
    </row>
    <row r="254" spans="1:10" x14ac:dyDescent="0.25">
      <c r="A254">
        <v>7.5</v>
      </c>
      <c r="B254">
        <v>59</v>
      </c>
      <c r="C254">
        <v>76</v>
      </c>
      <c r="D254">
        <v>98</v>
      </c>
      <c r="E254">
        <v>112</v>
      </c>
      <c r="F254">
        <v>131</v>
      </c>
      <c r="G254">
        <v>158</v>
      </c>
      <c r="H254">
        <v>179</v>
      </c>
    </row>
    <row r="255" spans="1:10" x14ac:dyDescent="0.25">
      <c r="A255">
        <v>8</v>
      </c>
      <c r="B255">
        <v>57</v>
      </c>
      <c r="C255">
        <v>74</v>
      </c>
      <c r="D255">
        <v>96</v>
      </c>
      <c r="E255">
        <v>109</v>
      </c>
      <c r="F255">
        <v>128</v>
      </c>
      <c r="G255">
        <v>153</v>
      </c>
      <c r="H255">
        <v>174</v>
      </c>
    </row>
    <row r="256" spans="1:10" x14ac:dyDescent="0.25">
      <c r="A256">
        <v>8.5</v>
      </c>
      <c r="B256">
        <v>56</v>
      </c>
      <c r="C256">
        <v>72</v>
      </c>
      <c r="D256">
        <v>93</v>
      </c>
      <c r="E256">
        <v>107</v>
      </c>
      <c r="F256">
        <v>125</v>
      </c>
      <c r="G256">
        <v>149</v>
      </c>
      <c r="H256">
        <v>169</v>
      </c>
    </row>
    <row r="257" spans="1:8" x14ac:dyDescent="0.25">
      <c r="A257">
        <v>9</v>
      </c>
      <c r="B257">
        <v>55</v>
      </c>
      <c r="C257">
        <v>71</v>
      </c>
      <c r="D257">
        <v>91</v>
      </c>
      <c r="E257">
        <v>104</v>
      </c>
      <c r="F257">
        <v>121</v>
      </c>
      <c r="G257">
        <v>146</v>
      </c>
      <c r="H257">
        <v>165</v>
      </c>
    </row>
    <row r="258" spans="1:8" x14ac:dyDescent="0.25">
      <c r="A258">
        <v>9.5</v>
      </c>
      <c r="B258">
        <v>53</v>
      </c>
      <c r="C258">
        <v>69</v>
      </c>
      <c r="D258">
        <v>89</v>
      </c>
      <c r="E258">
        <v>102</v>
      </c>
      <c r="F258">
        <v>119</v>
      </c>
      <c r="G258">
        <v>142</v>
      </c>
      <c r="H258">
        <v>161</v>
      </c>
    </row>
    <row r="259" spans="1:8" x14ac:dyDescent="0.25">
      <c r="A259">
        <v>10</v>
      </c>
      <c r="B259">
        <v>52</v>
      </c>
      <c r="C259">
        <v>68</v>
      </c>
      <c r="D259">
        <v>87</v>
      </c>
      <c r="E259">
        <v>99</v>
      </c>
      <c r="F259">
        <v>116</v>
      </c>
      <c r="G259">
        <v>139</v>
      </c>
      <c r="H259">
        <v>157</v>
      </c>
    </row>
    <row r="260" spans="1:8" x14ac:dyDescent="0.25">
      <c r="A260">
        <v>11</v>
      </c>
      <c r="B260">
        <v>50</v>
      </c>
      <c r="C260">
        <v>65</v>
      </c>
      <c r="D260">
        <v>83</v>
      </c>
      <c r="E260">
        <v>95</v>
      </c>
      <c r="F260">
        <v>111</v>
      </c>
      <c r="G260">
        <v>133</v>
      </c>
      <c r="H260">
        <v>150</v>
      </c>
    </row>
    <row r="261" spans="1:8" x14ac:dyDescent="0.25">
      <c r="A261">
        <v>12</v>
      </c>
      <c r="B261">
        <v>48.2</v>
      </c>
      <c r="C261">
        <v>62</v>
      </c>
      <c r="D261">
        <v>80</v>
      </c>
      <c r="E261">
        <v>91</v>
      </c>
      <c r="F261">
        <v>106</v>
      </c>
      <c r="G261">
        <v>127</v>
      </c>
      <c r="H261">
        <v>144</v>
      </c>
    </row>
    <row r="262" spans="1:8" x14ac:dyDescent="0.25">
      <c r="A262">
        <v>13</v>
      </c>
      <c r="B262">
        <v>46.5</v>
      </c>
      <c r="C262">
        <v>60</v>
      </c>
      <c r="D262">
        <v>77</v>
      </c>
      <c r="E262">
        <v>88</v>
      </c>
      <c r="F262">
        <v>102</v>
      </c>
      <c r="G262">
        <v>122</v>
      </c>
      <c r="H262">
        <v>138</v>
      </c>
    </row>
    <row r="263" spans="1:8" x14ac:dyDescent="0.25">
      <c r="A263">
        <v>14</v>
      </c>
      <c r="B263">
        <v>45</v>
      </c>
      <c r="C263">
        <v>58</v>
      </c>
      <c r="D263">
        <v>74</v>
      </c>
      <c r="E263">
        <v>85</v>
      </c>
      <c r="F263">
        <v>99</v>
      </c>
      <c r="G263">
        <v>118</v>
      </c>
      <c r="H263">
        <v>133</v>
      </c>
    </row>
    <row r="264" spans="1:8" x14ac:dyDescent="0.25">
      <c r="A264">
        <v>15</v>
      </c>
      <c r="B264">
        <v>43.6</v>
      </c>
      <c r="C264">
        <v>56</v>
      </c>
      <c r="D264">
        <v>72</v>
      </c>
      <c r="E264">
        <v>82</v>
      </c>
      <c r="F264">
        <v>95</v>
      </c>
      <c r="G264">
        <v>114</v>
      </c>
      <c r="H264">
        <v>128</v>
      </c>
    </row>
    <row r="265" spans="1:8" x14ac:dyDescent="0.25">
      <c r="A265">
        <v>16</v>
      </c>
      <c r="B265">
        <v>42.2</v>
      </c>
      <c r="C265">
        <v>55</v>
      </c>
      <c r="D265">
        <v>70</v>
      </c>
      <c r="E265">
        <v>79</v>
      </c>
      <c r="F265">
        <v>92</v>
      </c>
      <c r="G265">
        <v>110</v>
      </c>
      <c r="H265">
        <v>124</v>
      </c>
    </row>
    <row r="266" spans="1:8" x14ac:dyDescent="0.25">
      <c r="A266">
        <v>17</v>
      </c>
      <c r="B266">
        <v>41</v>
      </c>
      <c r="C266">
        <v>53</v>
      </c>
      <c r="D266">
        <v>68</v>
      </c>
      <c r="E266">
        <v>77</v>
      </c>
      <c r="F266">
        <v>89</v>
      </c>
      <c r="G266">
        <v>106</v>
      </c>
      <c r="H266">
        <v>120</v>
      </c>
    </row>
    <row r="267" spans="1:8" x14ac:dyDescent="0.25">
      <c r="A267">
        <v>18</v>
      </c>
      <c r="B267">
        <v>39.9</v>
      </c>
      <c r="C267">
        <v>52</v>
      </c>
      <c r="D267">
        <v>66</v>
      </c>
      <c r="E267">
        <v>75</v>
      </c>
      <c r="F267">
        <v>87</v>
      </c>
      <c r="G267">
        <v>103</v>
      </c>
      <c r="H267">
        <v>117</v>
      </c>
    </row>
    <row r="268" spans="1:8" x14ac:dyDescent="0.25">
      <c r="A268">
        <v>19</v>
      </c>
      <c r="B268">
        <v>38.9</v>
      </c>
      <c r="C268">
        <v>50</v>
      </c>
      <c r="D268">
        <v>64</v>
      </c>
      <c r="E268">
        <v>72</v>
      </c>
      <c r="F268">
        <v>84</v>
      </c>
      <c r="G268">
        <v>100</v>
      </c>
      <c r="H268">
        <v>113</v>
      </c>
    </row>
    <row r="269" spans="1:8" x14ac:dyDescent="0.25">
      <c r="A269">
        <v>20</v>
      </c>
      <c r="B269">
        <v>37.9</v>
      </c>
      <c r="C269">
        <v>48.9</v>
      </c>
      <c r="D269">
        <v>62</v>
      </c>
      <c r="E269">
        <v>71</v>
      </c>
      <c r="F269">
        <v>82</v>
      </c>
      <c r="G269">
        <v>96</v>
      </c>
      <c r="H269">
        <v>110</v>
      </c>
    </row>
    <row r="270" spans="1:8" x14ac:dyDescent="0.25">
      <c r="A270">
        <v>21</v>
      </c>
      <c r="B270">
        <v>37</v>
      </c>
      <c r="C270">
        <v>47.8</v>
      </c>
      <c r="D270">
        <v>61</v>
      </c>
      <c r="E270">
        <v>69</v>
      </c>
      <c r="F270">
        <v>80</v>
      </c>
      <c r="G270">
        <v>95</v>
      </c>
      <c r="H270">
        <v>107</v>
      </c>
    </row>
    <row r="271" spans="1:8" x14ac:dyDescent="0.25">
      <c r="A271">
        <v>22</v>
      </c>
      <c r="B271">
        <v>36.1</v>
      </c>
      <c r="C271">
        <v>46.6</v>
      </c>
      <c r="D271">
        <v>59</v>
      </c>
      <c r="E271">
        <v>67</v>
      </c>
      <c r="F271">
        <v>78</v>
      </c>
      <c r="G271">
        <v>93</v>
      </c>
      <c r="H271">
        <v>104</v>
      </c>
    </row>
    <row r="272" spans="1:8" x14ac:dyDescent="0.25">
      <c r="A272">
        <v>23</v>
      </c>
      <c r="B272">
        <v>35.299999999999997</v>
      </c>
      <c r="C272">
        <v>45.6</v>
      </c>
      <c r="D272">
        <v>58</v>
      </c>
      <c r="E272">
        <v>65</v>
      </c>
      <c r="F272">
        <v>76</v>
      </c>
      <c r="G272">
        <v>90</v>
      </c>
      <c r="H272">
        <v>102</v>
      </c>
    </row>
    <row r="273" spans="1:8" x14ac:dyDescent="0.25">
      <c r="A273">
        <v>24</v>
      </c>
      <c r="B273">
        <v>34.6</v>
      </c>
      <c r="C273">
        <v>44.6</v>
      </c>
      <c r="D273">
        <v>57</v>
      </c>
      <c r="E273">
        <v>64</v>
      </c>
      <c r="F273">
        <v>74</v>
      </c>
      <c r="G273">
        <v>88</v>
      </c>
      <c r="H273">
        <v>99</v>
      </c>
    </row>
    <row r="274" spans="1:8" x14ac:dyDescent="0.25">
      <c r="A274">
        <v>25</v>
      </c>
      <c r="B274">
        <v>33.9</v>
      </c>
      <c r="C274">
        <v>43.6</v>
      </c>
      <c r="D274">
        <v>55</v>
      </c>
      <c r="E274">
        <v>63</v>
      </c>
      <c r="F274">
        <v>72</v>
      </c>
      <c r="G274">
        <v>86</v>
      </c>
      <c r="H274">
        <v>97</v>
      </c>
    </row>
    <row r="275" spans="1:8" x14ac:dyDescent="0.25">
      <c r="A275">
        <v>26</v>
      </c>
      <c r="B275">
        <v>33.200000000000003</v>
      </c>
      <c r="C275">
        <v>42.7</v>
      </c>
      <c r="D275">
        <v>54</v>
      </c>
      <c r="E275">
        <v>61</v>
      </c>
      <c r="F275">
        <v>71</v>
      </c>
      <c r="G275">
        <v>84</v>
      </c>
      <c r="H275">
        <v>95</v>
      </c>
    </row>
    <row r="276" spans="1:8" x14ac:dyDescent="0.25">
      <c r="A276">
        <v>27</v>
      </c>
      <c r="B276">
        <v>32.5</v>
      </c>
      <c r="C276">
        <v>41.9</v>
      </c>
      <c r="D276">
        <v>53</v>
      </c>
      <c r="E276">
        <v>60</v>
      </c>
      <c r="F276">
        <v>69</v>
      </c>
      <c r="G276">
        <v>82</v>
      </c>
      <c r="H276">
        <v>93</v>
      </c>
    </row>
    <row r="277" spans="1:8" x14ac:dyDescent="0.25">
      <c r="A277">
        <v>28</v>
      </c>
      <c r="B277">
        <v>31.9</v>
      </c>
      <c r="C277">
        <v>41.1</v>
      </c>
      <c r="D277">
        <v>52</v>
      </c>
      <c r="E277">
        <v>59</v>
      </c>
      <c r="F277">
        <v>68</v>
      </c>
      <c r="G277">
        <v>81</v>
      </c>
      <c r="H277">
        <v>91</v>
      </c>
    </row>
    <row r="278" spans="1:8" x14ac:dyDescent="0.25">
      <c r="A278">
        <v>29</v>
      </c>
      <c r="B278">
        <v>31.3</v>
      </c>
      <c r="C278">
        <v>40.299999999999997</v>
      </c>
      <c r="D278">
        <v>51</v>
      </c>
      <c r="E278">
        <v>58</v>
      </c>
      <c r="F278">
        <v>67</v>
      </c>
      <c r="G278">
        <v>79</v>
      </c>
      <c r="H278">
        <v>89</v>
      </c>
    </row>
    <row r="279" spans="1:8" x14ac:dyDescent="0.25">
      <c r="A279">
        <v>30</v>
      </c>
      <c r="B279">
        <v>30.8</v>
      </c>
      <c r="C279">
        <v>39.6</v>
      </c>
      <c r="D279">
        <v>50</v>
      </c>
      <c r="E279">
        <v>56</v>
      </c>
      <c r="F279">
        <v>65</v>
      </c>
      <c r="G279">
        <v>78</v>
      </c>
      <c r="H279">
        <v>87</v>
      </c>
    </row>
    <row r="280" spans="1:8" x14ac:dyDescent="0.25">
      <c r="A280">
        <v>32</v>
      </c>
      <c r="B280">
        <v>29.7</v>
      </c>
      <c r="C280">
        <v>38.200000000000003</v>
      </c>
      <c r="D280">
        <v>48.2</v>
      </c>
      <c r="E280">
        <v>54</v>
      </c>
      <c r="F280">
        <v>63</v>
      </c>
      <c r="G280">
        <v>75</v>
      </c>
      <c r="H280">
        <v>84</v>
      </c>
    </row>
    <row r="281" spans="1:8" x14ac:dyDescent="0.25">
      <c r="A281">
        <v>34</v>
      </c>
      <c r="B281">
        <v>28.8</v>
      </c>
      <c r="C281">
        <v>37</v>
      </c>
      <c r="D281">
        <v>46.6</v>
      </c>
      <c r="E281">
        <v>53</v>
      </c>
      <c r="F281">
        <v>61</v>
      </c>
      <c r="G281">
        <v>72</v>
      </c>
      <c r="H281">
        <v>81</v>
      </c>
    </row>
    <row r="282" spans="1:8" x14ac:dyDescent="0.25">
      <c r="A282">
        <v>36</v>
      </c>
      <c r="B282">
        <v>27.9</v>
      </c>
      <c r="C282">
        <v>35.799999999999997</v>
      </c>
      <c r="D282">
        <v>45.1</v>
      </c>
      <c r="E282">
        <v>51</v>
      </c>
      <c r="F282">
        <v>59</v>
      </c>
      <c r="G282">
        <v>70</v>
      </c>
      <c r="H282">
        <v>78</v>
      </c>
    </row>
    <row r="283" spans="1:8" x14ac:dyDescent="0.25">
      <c r="A283">
        <v>38</v>
      </c>
      <c r="B283">
        <v>27.1</v>
      </c>
      <c r="C283">
        <v>34.799999999999997</v>
      </c>
      <c r="D283">
        <v>43.7</v>
      </c>
      <c r="E283">
        <v>49.2</v>
      </c>
      <c r="F283">
        <v>57</v>
      </c>
      <c r="G283">
        <v>67</v>
      </c>
      <c r="H283">
        <v>76</v>
      </c>
    </row>
    <row r="284" spans="1:8" x14ac:dyDescent="0.25">
      <c r="A284">
        <v>40</v>
      </c>
      <c r="B284">
        <v>26.3</v>
      </c>
      <c r="C284">
        <v>33.799999999999997</v>
      </c>
      <c r="D284">
        <v>42.4</v>
      </c>
      <c r="E284">
        <v>47.8</v>
      </c>
      <c r="F284">
        <v>55</v>
      </c>
      <c r="G284">
        <v>65</v>
      </c>
      <c r="H284">
        <v>73</v>
      </c>
    </row>
    <row r="285" spans="1:8" x14ac:dyDescent="0.25">
      <c r="A285">
        <v>45</v>
      </c>
      <c r="B285">
        <v>24.6</v>
      </c>
      <c r="C285">
        <v>31.6</v>
      </c>
      <c r="D285">
        <v>39.6</v>
      </c>
      <c r="E285">
        <v>44.5</v>
      </c>
      <c r="F285">
        <v>51</v>
      </c>
      <c r="G285">
        <v>61</v>
      </c>
      <c r="H285">
        <v>68</v>
      </c>
    </row>
    <row r="286" spans="1:8" x14ac:dyDescent="0.25">
      <c r="A286">
        <v>50</v>
      </c>
      <c r="B286">
        <v>23.2</v>
      </c>
      <c r="C286">
        <v>29.7</v>
      </c>
      <c r="D286">
        <v>37.200000000000003</v>
      </c>
      <c r="E286">
        <v>41.8</v>
      </c>
      <c r="F286">
        <v>48.2</v>
      </c>
      <c r="G286">
        <v>57</v>
      </c>
      <c r="H286">
        <v>64</v>
      </c>
    </row>
    <row r="287" spans="1:8" x14ac:dyDescent="0.25">
      <c r="A287">
        <v>55</v>
      </c>
      <c r="B287">
        <v>22</v>
      </c>
      <c r="C287">
        <v>28.1</v>
      </c>
      <c r="D287">
        <v>35.1</v>
      </c>
      <c r="E287">
        <v>39.4</v>
      </c>
      <c r="F287">
        <v>45.4</v>
      </c>
      <c r="G287">
        <v>53</v>
      </c>
      <c r="H287">
        <v>60</v>
      </c>
    </row>
    <row r="288" spans="1:8" x14ac:dyDescent="0.25">
      <c r="A288">
        <v>60</v>
      </c>
      <c r="B288">
        <v>20.9</v>
      </c>
      <c r="C288">
        <v>26.7</v>
      </c>
      <c r="D288">
        <v>33.299999999999997</v>
      </c>
      <c r="E288">
        <v>37.4</v>
      </c>
      <c r="F288">
        <v>43</v>
      </c>
      <c r="G288">
        <v>51</v>
      </c>
      <c r="H288">
        <v>57</v>
      </c>
    </row>
    <row r="289" spans="1:10" x14ac:dyDescent="0.25">
      <c r="A289">
        <v>75</v>
      </c>
      <c r="B289">
        <v>18.3</v>
      </c>
      <c r="C289">
        <v>23.4</v>
      </c>
      <c r="D289">
        <v>29.2</v>
      </c>
      <c r="E289">
        <v>32.799999999999997</v>
      </c>
      <c r="F289">
        <v>37.799999999999997</v>
      </c>
      <c r="G289">
        <v>44.5</v>
      </c>
      <c r="H289">
        <v>49.9</v>
      </c>
    </row>
    <row r="290" spans="1:10" x14ac:dyDescent="0.25">
      <c r="A290">
        <v>90</v>
      </c>
      <c r="B290">
        <v>16.399999999999999</v>
      </c>
      <c r="C290">
        <v>21</v>
      </c>
      <c r="D290">
        <v>26.2</v>
      </c>
      <c r="E290">
        <v>29.5</v>
      </c>
      <c r="F290">
        <v>34</v>
      </c>
      <c r="G290">
        <v>40.1</v>
      </c>
      <c r="H290">
        <v>44.9</v>
      </c>
    </row>
    <row r="291" spans="1:10" x14ac:dyDescent="0.25">
      <c r="A291">
        <v>105</v>
      </c>
      <c r="B291">
        <v>14.9</v>
      </c>
      <c r="C291">
        <v>19.100000000000001</v>
      </c>
      <c r="D291">
        <v>23.9</v>
      </c>
      <c r="E291">
        <v>26.9</v>
      </c>
      <c r="F291">
        <v>31</v>
      </c>
      <c r="G291">
        <v>36.6</v>
      </c>
      <c r="H291">
        <v>41</v>
      </c>
    </row>
    <row r="292" spans="1:10" x14ac:dyDescent="0.25">
      <c r="A292">
        <v>120</v>
      </c>
      <c r="B292">
        <v>13.7</v>
      </c>
      <c r="C292">
        <v>17.600000000000001</v>
      </c>
      <c r="D292">
        <v>22.1</v>
      </c>
      <c r="E292">
        <v>24.8</v>
      </c>
      <c r="F292">
        <v>28.6</v>
      </c>
      <c r="G292">
        <v>33.799999999999997</v>
      </c>
      <c r="H292">
        <v>37.9</v>
      </c>
    </row>
    <row r="293" spans="1:10" x14ac:dyDescent="0.25">
      <c r="A293">
        <v>135</v>
      </c>
      <c r="B293">
        <v>12.7</v>
      </c>
      <c r="C293">
        <v>16.399999999999999</v>
      </c>
      <c r="D293">
        <v>20.5</v>
      </c>
      <c r="E293">
        <v>23.1</v>
      </c>
      <c r="F293">
        <v>26.7</v>
      </c>
      <c r="G293">
        <v>31.6</v>
      </c>
      <c r="H293">
        <v>35.4</v>
      </c>
    </row>
    <row r="294" spans="1:10" x14ac:dyDescent="0.25">
      <c r="A294">
        <v>150</v>
      </c>
      <c r="B294">
        <v>11.9</v>
      </c>
      <c r="C294">
        <v>15.3</v>
      </c>
      <c r="D294">
        <v>19.3</v>
      </c>
      <c r="E294">
        <v>21.7</v>
      </c>
      <c r="F294">
        <v>25.1</v>
      </c>
      <c r="G294">
        <v>29.6</v>
      </c>
      <c r="H294">
        <v>33.299999999999997</v>
      </c>
    </row>
    <row r="295" spans="1:10" x14ac:dyDescent="0.25">
      <c r="A295">
        <v>165</v>
      </c>
      <c r="B295">
        <v>11.2</v>
      </c>
      <c r="C295">
        <v>14.4</v>
      </c>
      <c r="D295">
        <v>18.2</v>
      </c>
      <c r="E295">
        <v>20.5</v>
      </c>
      <c r="F295">
        <v>23.7</v>
      </c>
      <c r="G295">
        <v>28</v>
      </c>
      <c r="H295">
        <v>31.4</v>
      </c>
    </row>
    <row r="296" spans="1:10" x14ac:dyDescent="0.25">
      <c r="A296">
        <v>180</v>
      </c>
      <c r="B296">
        <v>10.6</v>
      </c>
      <c r="C296">
        <v>13.7</v>
      </c>
      <c r="D296">
        <v>17.2</v>
      </c>
      <c r="E296">
        <v>19.399999999999999</v>
      </c>
      <c r="F296">
        <v>22.5</v>
      </c>
      <c r="G296">
        <v>26.6</v>
      </c>
      <c r="H296">
        <v>29.9</v>
      </c>
    </row>
    <row r="297" spans="1:10" x14ac:dyDescent="0.25">
      <c r="A297">
        <v>195</v>
      </c>
      <c r="B297">
        <v>10.1</v>
      </c>
      <c r="C297">
        <v>13</v>
      </c>
      <c r="D297">
        <v>16.399999999999999</v>
      </c>
      <c r="E297">
        <v>18.5</v>
      </c>
      <c r="F297">
        <v>21.4</v>
      </c>
      <c r="G297">
        <v>25.3</v>
      </c>
      <c r="H297">
        <v>28.5</v>
      </c>
    </row>
    <row r="298" spans="1:10" x14ac:dyDescent="0.25">
      <c r="A298">
        <v>210</v>
      </c>
      <c r="B298">
        <v>9.66</v>
      </c>
      <c r="C298">
        <v>12.4</v>
      </c>
      <c r="D298">
        <v>15.7</v>
      </c>
      <c r="E298">
        <v>17.7</v>
      </c>
      <c r="F298">
        <v>20.5</v>
      </c>
      <c r="G298">
        <v>24.3</v>
      </c>
      <c r="H298">
        <v>27.3</v>
      </c>
    </row>
    <row r="299" spans="1:10" x14ac:dyDescent="0.25">
      <c r="A299">
        <v>225</v>
      </c>
      <c r="B299">
        <v>9.26</v>
      </c>
      <c r="C299">
        <v>11.9</v>
      </c>
      <c r="D299">
        <v>15</v>
      </c>
      <c r="E299">
        <v>17</v>
      </c>
      <c r="F299">
        <v>19.600000000000001</v>
      </c>
      <c r="G299">
        <v>23.3</v>
      </c>
      <c r="H299">
        <v>26.2</v>
      </c>
    </row>
    <row r="300" spans="1:10" x14ac:dyDescent="0.25">
      <c r="A300">
        <v>240</v>
      </c>
      <c r="B300">
        <v>8.89</v>
      </c>
      <c r="C300">
        <v>11.4</v>
      </c>
      <c r="D300">
        <v>14.4</v>
      </c>
      <c r="E300">
        <v>16.3</v>
      </c>
      <c r="F300">
        <v>18.899999999999999</v>
      </c>
      <c r="G300">
        <v>22.4</v>
      </c>
      <c r="H300">
        <v>25.2</v>
      </c>
    </row>
    <row r="301" spans="1:10" x14ac:dyDescent="0.25">
      <c r="A301">
        <v>270</v>
      </c>
      <c r="B301">
        <v>8.26</v>
      </c>
      <c r="C301">
        <v>10.6</v>
      </c>
      <c r="D301">
        <v>13.4</v>
      </c>
      <c r="E301">
        <v>15.2</v>
      </c>
      <c r="F301">
        <v>17.600000000000001</v>
      </c>
      <c r="G301">
        <v>20.9</v>
      </c>
      <c r="H301">
        <v>23.5</v>
      </c>
    </row>
    <row r="302" spans="1:10" x14ac:dyDescent="0.25">
      <c r="A302">
        <v>300</v>
      </c>
      <c r="B302">
        <v>7.73</v>
      </c>
      <c r="C302">
        <v>9.9600000000000009</v>
      </c>
      <c r="D302">
        <v>12.6</v>
      </c>
      <c r="E302">
        <v>14.2</v>
      </c>
      <c r="F302">
        <v>16.5</v>
      </c>
      <c r="G302">
        <v>19.600000000000001</v>
      </c>
      <c r="H302">
        <v>22.1</v>
      </c>
      <c r="J302" t="s">
        <v>51</v>
      </c>
    </row>
    <row r="303" spans="1:10" x14ac:dyDescent="0.25">
      <c r="A303">
        <v>360</v>
      </c>
      <c r="B303">
        <v>6.9</v>
      </c>
      <c r="C303">
        <v>8.9</v>
      </c>
      <c r="D303">
        <v>11.3</v>
      </c>
      <c r="E303">
        <v>12.8</v>
      </c>
      <c r="F303">
        <v>14.8</v>
      </c>
      <c r="G303">
        <v>17.600000000000001</v>
      </c>
      <c r="H303">
        <v>19.8</v>
      </c>
      <c r="J303">
        <v>6</v>
      </c>
    </row>
    <row r="304" spans="1:10" x14ac:dyDescent="0.25">
      <c r="A304">
        <v>420</v>
      </c>
      <c r="B304">
        <v>6.27</v>
      </c>
      <c r="C304">
        <v>8.09</v>
      </c>
      <c r="D304">
        <v>10.3</v>
      </c>
      <c r="E304">
        <v>11.6</v>
      </c>
      <c r="F304">
        <v>13.5</v>
      </c>
      <c r="G304">
        <v>16</v>
      </c>
      <c r="H304">
        <v>18.100000000000001</v>
      </c>
      <c r="J304">
        <v>7</v>
      </c>
    </row>
    <row r="305" spans="1:10" x14ac:dyDescent="0.25">
      <c r="A305">
        <v>480</v>
      </c>
      <c r="B305">
        <v>5.77</v>
      </c>
      <c r="C305">
        <v>7.44</v>
      </c>
      <c r="D305">
        <v>9.4600000000000009</v>
      </c>
      <c r="E305">
        <v>10.7</v>
      </c>
      <c r="F305">
        <v>12.4</v>
      </c>
      <c r="G305">
        <v>14</v>
      </c>
      <c r="H305">
        <v>16.7</v>
      </c>
      <c r="J305">
        <v>8</v>
      </c>
    </row>
    <row r="306" spans="1:10" x14ac:dyDescent="0.25">
      <c r="A306">
        <v>540</v>
      </c>
      <c r="B306">
        <v>5.36</v>
      </c>
      <c r="C306">
        <v>6.92</v>
      </c>
      <c r="D306">
        <v>8.8000000000000007</v>
      </c>
      <c r="E306">
        <v>9.99</v>
      </c>
      <c r="F306">
        <v>11.6</v>
      </c>
      <c r="G306">
        <v>13.8</v>
      </c>
      <c r="H306">
        <v>15.6</v>
      </c>
      <c r="J306">
        <v>9</v>
      </c>
    </row>
    <row r="307" spans="1:10" x14ac:dyDescent="0.25">
      <c r="A307">
        <v>600</v>
      </c>
      <c r="B307">
        <v>5.0199999999999996</v>
      </c>
      <c r="C307">
        <v>6.49</v>
      </c>
      <c r="D307">
        <v>8.26</v>
      </c>
      <c r="E307">
        <v>9.3699999999999992</v>
      </c>
      <c r="F307">
        <v>10.9</v>
      </c>
      <c r="G307">
        <v>13</v>
      </c>
      <c r="H307">
        <v>14.6</v>
      </c>
      <c r="J307">
        <v>10</v>
      </c>
    </row>
    <row r="308" spans="1:10" x14ac:dyDescent="0.25">
      <c r="A308">
        <v>660</v>
      </c>
      <c r="B308">
        <v>4.7300000000000004</v>
      </c>
      <c r="C308">
        <v>6.11</v>
      </c>
      <c r="D308">
        <v>7.79</v>
      </c>
      <c r="E308">
        <v>8.85</v>
      </c>
      <c r="F308">
        <v>10.3</v>
      </c>
      <c r="G308">
        <v>12.3</v>
      </c>
      <c r="H308">
        <v>13.8</v>
      </c>
      <c r="J308">
        <v>11</v>
      </c>
    </row>
    <row r="309" spans="1:10" x14ac:dyDescent="0.25">
      <c r="A309">
        <v>720</v>
      </c>
      <c r="B309">
        <v>4.4800000000000004</v>
      </c>
      <c r="C309">
        <v>5.79</v>
      </c>
      <c r="D309">
        <v>7.39</v>
      </c>
      <c r="E309">
        <v>8.4</v>
      </c>
      <c r="F309">
        <v>9.76</v>
      </c>
      <c r="G309">
        <v>11.6</v>
      </c>
      <c r="H309">
        <v>13.1</v>
      </c>
      <c r="J309">
        <v>12</v>
      </c>
    </row>
    <row r="310" spans="1:10" x14ac:dyDescent="0.25">
      <c r="A310">
        <v>840</v>
      </c>
      <c r="B310">
        <v>4.03</v>
      </c>
      <c r="C310">
        <v>5.22</v>
      </c>
      <c r="D310">
        <v>6.65</v>
      </c>
      <c r="E310">
        <v>7.56</v>
      </c>
      <c r="F310">
        <v>8.7899999999999991</v>
      </c>
      <c r="G310">
        <v>10.5</v>
      </c>
      <c r="H310">
        <v>11.8</v>
      </c>
      <c r="J310">
        <v>14</v>
      </c>
    </row>
    <row r="311" spans="1:10" x14ac:dyDescent="0.25">
      <c r="A311">
        <v>960</v>
      </c>
      <c r="B311">
        <v>3.68</v>
      </c>
      <c r="C311">
        <v>4.76</v>
      </c>
      <c r="D311">
        <v>6.07</v>
      </c>
      <c r="E311">
        <v>6.9</v>
      </c>
      <c r="F311">
        <v>8.0299999999999994</v>
      </c>
      <c r="G311">
        <v>9.58</v>
      </c>
      <c r="H311">
        <v>10.8</v>
      </c>
      <c r="J311">
        <v>16</v>
      </c>
    </row>
    <row r="312" spans="1:10" x14ac:dyDescent="0.25">
      <c r="A312">
        <v>1080</v>
      </c>
      <c r="B312">
        <v>3.4</v>
      </c>
      <c r="C312">
        <v>4.3899999999999997</v>
      </c>
      <c r="D312">
        <v>5.6</v>
      </c>
      <c r="E312">
        <v>6.37</v>
      </c>
      <c r="F312">
        <v>7.41</v>
      </c>
      <c r="G312">
        <v>8.84</v>
      </c>
      <c r="H312">
        <v>9.9600000000000009</v>
      </c>
      <c r="J312">
        <v>18</v>
      </c>
    </row>
    <row r="313" spans="1:10" x14ac:dyDescent="0.25">
      <c r="A313">
        <v>1200</v>
      </c>
      <c r="B313">
        <v>3.16</v>
      </c>
      <c r="C313">
        <v>4.08</v>
      </c>
      <c r="D313">
        <v>5.21</v>
      </c>
      <c r="E313">
        <v>5.92</v>
      </c>
      <c r="F313">
        <v>6.89</v>
      </c>
      <c r="G313">
        <v>8.2200000000000006</v>
      </c>
      <c r="H313">
        <v>9.2799999999999994</v>
      </c>
      <c r="J313">
        <v>20</v>
      </c>
    </row>
    <row r="314" spans="1:10" x14ac:dyDescent="0.25">
      <c r="A314">
        <v>1320</v>
      </c>
      <c r="B314">
        <v>2.96</v>
      </c>
      <c r="C314">
        <v>3.82</v>
      </c>
      <c r="D314">
        <v>4.88</v>
      </c>
      <c r="E314">
        <v>5.54</v>
      </c>
      <c r="F314">
        <v>6.45</v>
      </c>
      <c r="G314">
        <v>7.7</v>
      </c>
      <c r="H314">
        <v>8.69</v>
      </c>
      <c r="J314">
        <v>22</v>
      </c>
    </row>
    <row r="315" spans="1:10" x14ac:dyDescent="0.25">
      <c r="A315">
        <v>1440</v>
      </c>
      <c r="B315">
        <v>2.78</v>
      </c>
      <c r="C315">
        <v>3.6</v>
      </c>
      <c r="D315">
        <v>4.59</v>
      </c>
      <c r="E315">
        <v>5.22</v>
      </c>
      <c r="F315">
        <v>6.07</v>
      </c>
      <c r="G315">
        <v>7.25</v>
      </c>
      <c r="H315">
        <v>8.18</v>
      </c>
      <c r="J315">
        <v>24</v>
      </c>
    </row>
    <row r="316" spans="1:10" x14ac:dyDescent="0.25">
      <c r="A316">
        <v>1800</v>
      </c>
      <c r="B316">
        <v>2.38</v>
      </c>
      <c r="C316">
        <v>3.07</v>
      </c>
      <c r="D316">
        <v>3.92</v>
      </c>
      <c r="E316">
        <v>4.46</v>
      </c>
      <c r="F316">
        <v>5.19</v>
      </c>
      <c r="G316">
        <v>6.19</v>
      </c>
      <c r="H316">
        <v>7</v>
      </c>
      <c r="J316">
        <v>30</v>
      </c>
    </row>
    <row r="317" spans="1:10" x14ac:dyDescent="0.25">
      <c r="A317">
        <v>2160</v>
      </c>
      <c r="B317">
        <v>2.08</v>
      </c>
      <c r="C317">
        <v>2.69</v>
      </c>
      <c r="D317">
        <v>3.44</v>
      </c>
      <c r="E317">
        <v>3.91</v>
      </c>
      <c r="F317">
        <v>4.55</v>
      </c>
      <c r="G317">
        <v>5.43</v>
      </c>
      <c r="H317">
        <v>6.14</v>
      </c>
      <c r="J317">
        <v>36</v>
      </c>
    </row>
    <row r="318" spans="1:10" x14ac:dyDescent="0.25">
      <c r="A318">
        <v>2520</v>
      </c>
      <c r="B318">
        <v>1.86</v>
      </c>
      <c r="C318">
        <v>2.4</v>
      </c>
      <c r="D318">
        <v>3.07</v>
      </c>
      <c r="E318">
        <v>3.49</v>
      </c>
      <c r="F318">
        <v>4.0599999999999996</v>
      </c>
      <c r="G318">
        <v>4.8499999999999996</v>
      </c>
      <c r="H318">
        <v>5.48</v>
      </c>
      <c r="J318">
        <v>42</v>
      </c>
    </row>
    <row r="319" spans="1:10" x14ac:dyDescent="0.25">
      <c r="A319">
        <v>2880</v>
      </c>
      <c r="B319">
        <v>1.68</v>
      </c>
      <c r="C319">
        <v>2.17</v>
      </c>
      <c r="D319">
        <v>2.78</v>
      </c>
      <c r="E319">
        <v>3.16</v>
      </c>
      <c r="F319">
        <v>3.68</v>
      </c>
      <c r="G319">
        <v>4.3899999999999997</v>
      </c>
      <c r="H319">
        <v>4.96</v>
      </c>
      <c r="J319">
        <v>48</v>
      </c>
    </row>
    <row r="320" spans="1:10" x14ac:dyDescent="0.25">
      <c r="A320">
        <v>3240</v>
      </c>
      <c r="B320">
        <v>1.53</v>
      </c>
      <c r="C320">
        <v>1.98</v>
      </c>
      <c r="D320">
        <v>2.54</v>
      </c>
      <c r="E320">
        <v>2.88</v>
      </c>
      <c r="F320">
        <v>3.36</v>
      </c>
      <c r="G320">
        <v>4.01</v>
      </c>
      <c r="H320">
        <v>4.53</v>
      </c>
      <c r="J320">
        <v>54</v>
      </c>
    </row>
    <row r="321" spans="1:10" x14ac:dyDescent="0.25">
      <c r="A321">
        <v>3600</v>
      </c>
      <c r="B321">
        <v>1.41</v>
      </c>
      <c r="C321">
        <v>1.82</v>
      </c>
      <c r="D321">
        <v>2.33</v>
      </c>
      <c r="E321">
        <v>2.65</v>
      </c>
      <c r="F321">
        <v>3.09</v>
      </c>
      <c r="G321">
        <v>3.69</v>
      </c>
      <c r="H321">
        <v>4.17</v>
      </c>
      <c r="J321">
        <v>60</v>
      </c>
    </row>
    <row r="322" spans="1:10" x14ac:dyDescent="0.25">
      <c r="A322">
        <v>3960</v>
      </c>
      <c r="B322">
        <v>1.31</v>
      </c>
      <c r="C322">
        <v>1.69</v>
      </c>
      <c r="D322">
        <v>2.16</v>
      </c>
      <c r="E322">
        <v>2.46</v>
      </c>
      <c r="F322">
        <v>2.86</v>
      </c>
      <c r="G322">
        <v>3.41</v>
      </c>
      <c r="H322">
        <v>3.86</v>
      </c>
      <c r="J322">
        <v>66</v>
      </c>
    </row>
    <row r="323" spans="1:10" x14ac:dyDescent="0.25">
      <c r="A323">
        <v>4320</v>
      </c>
      <c r="B323">
        <v>1.21</v>
      </c>
      <c r="C323">
        <v>1.57</v>
      </c>
      <c r="D323">
        <v>2.0099999999999998</v>
      </c>
      <c r="E323">
        <v>2.2799999999999998</v>
      </c>
      <c r="F323">
        <v>2.66</v>
      </c>
      <c r="G323">
        <v>3.18</v>
      </c>
      <c r="H323">
        <v>3.59</v>
      </c>
      <c r="J323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Zones</vt:lpstr>
      <vt:lpstr>Calculator</vt:lpstr>
      <vt:lpstr>Summary</vt:lpstr>
      <vt:lpstr>PreDeveloped </vt:lpstr>
      <vt:lpstr>efficients</vt:lpstr>
      <vt:lpstr>Intensity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Pugh, Aidan</dc:creator>
  <cp:lastModifiedBy>Pugh, Aidan</cp:lastModifiedBy>
  <dcterms:created xsi:type="dcterms:W3CDTF">2020-07-08T23:42:06Z</dcterms:created>
  <dcterms:modified xsi:type="dcterms:W3CDTF">2023-03-29T23:45:38Z</dcterms:modified>
</cp:coreProperties>
</file>